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บทที่ 2 ข้อ 1" sheetId="1" r:id="rId1"/>
    <sheet name="ข้อ 2" sheetId="2" r:id="rId2"/>
    <sheet name="ข้อ3" sheetId="3" r:id="rId3"/>
    <sheet name="ข้อ 4" sheetId="4" r:id="rId4"/>
    <sheet name="ข้อ 5" sheetId="5" r:id="rId5"/>
    <sheet name="ข้อ 6" sheetId="6" r:id="rId6"/>
  </sheets>
  <definedNames/>
  <calcPr calcMode="manual" fullCalcOnLoad="1"/>
</workbook>
</file>

<file path=xl/sharedStrings.xml><?xml version="1.0" encoding="utf-8"?>
<sst xmlns="http://schemas.openxmlformats.org/spreadsheetml/2006/main" count="353" uniqueCount="263">
  <si>
    <t>บทที่ 2</t>
  </si>
  <si>
    <t>ข้อ 1</t>
  </si>
  <si>
    <t>ทุน-รำไพ</t>
  </si>
  <si>
    <t>ทุน-รำพรรณ</t>
  </si>
  <si>
    <t xml:space="preserve">     ทุน-รำเพย</t>
  </si>
  <si>
    <t>รำเพยซื้อสิทธิส่วนทุนจากหุ้นส่วนเดิมเพื่อให้ได้สิทธิในส่วนทุน 1/4</t>
  </si>
  <si>
    <t>ทุน-รำไพ(30,000*1/4)</t>
  </si>
  <si>
    <t>ทุน-รำพรรณ(40,000*1/4)</t>
  </si>
  <si>
    <t>คำนวณเงินสดที่รำไพและรำพรรณจะได้รับ</t>
  </si>
  <si>
    <t>งบแบ่งเงินสด</t>
  </si>
  <si>
    <t>รำไพ</t>
  </si>
  <si>
    <t>รำพรรณ</t>
  </si>
  <si>
    <t>รำเพย นำเงินสดมาซื้อสิทธิส่วนทุนทั้งหมด</t>
  </si>
  <si>
    <t>รำไพและรำพรรณโอนทุนให้รำเพย</t>
  </si>
  <si>
    <t>รำเพยจ่ายเงินมากกว่าทุนที่ได้รับ</t>
  </si>
  <si>
    <t>รำไพและรำพรรณได้รับเงินคนละ</t>
  </si>
  <si>
    <t>ทุนรำไพ</t>
  </si>
  <si>
    <t>รำเพยซื้อสิทธิส่วนทุนจากหุ้นส่วนเดิมเพื่อให้ได้สิทธิในส่วนทุน1/5</t>
  </si>
  <si>
    <t>ทุนใหม่</t>
  </si>
  <si>
    <t>ทุนเดิม 30000+40000</t>
  </si>
  <si>
    <t>ค่าความนิยม</t>
  </si>
  <si>
    <t>รำไพ ได้รับค่าความนิยม</t>
  </si>
  <si>
    <t>30000*2/5</t>
  </si>
  <si>
    <t>รำพรรณได้รับค่าความนิยม</t>
  </si>
  <si>
    <t>30000*3/5</t>
  </si>
  <si>
    <t>รำไพโอนทุนให้รำเพย</t>
  </si>
  <si>
    <t>(30000+12000)*1/5 =</t>
  </si>
  <si>
    <t>รำพรรณโอนทุนให้รำเพย</t>
  </si>
  <si>
    <t>(40000+18000)*1/5 =</t>
  </si>
  <si>
    <t xml:space="preserve">  ทุนรำเพย</t>
  </si>
  <si>
    <t>ค่าความนิมยม</t>
  </si>
  <si>
    <t xml:space="preserve">     ทุน-รำไพ</t>
  </si>
  <si>
    <t xml:space="preserve">     ทุน-รำพรรณ</t>
  </si>
  <si>
    <t>ตั้งค่าความนิยมให้แก่หุ้นส่วนเดิม</t>
  </si>
  <si>
    <t>อัตราส่วนทุน1/4 จากทุน</t>
  </si>
  <si>
    <t>อัตราส่วนทุน 1 จากทุน</t>
  </si>
  <si>
    <t xml:space="preserve">25000*4 = </t>
  </si>
  <si>
    <t>ทุนเดิม</t>
  </si>
  <si>
    <t xml:space="preserve">    ทุน-รำไพ</t>
  </si>
  <si>
    <t>ตั้งค่าความนิยมให้หุ้นส่วนเดิม</t>
  </si>
  <si>
    <t>ทุรรำพรรณ</t>
  </si>
  <si>
    <t xml:space="preserve">   ทุนรำเพย</t>
  </si>
  <si>
    <t>รำไพและรำพรรณโอนทุนให้แก่รำเพย</t>
  </si>
  <si>
    <t>รำพรรณ ได้รับค่าความนิยม</t>
  </si>
  <si>
    <t>รำไพ โอนทุนให้รำเพย</t>
  </si>
  <si>
    <t>(30000+12000)*1/4</t>
  </si>
  <si>
    <t>รำพรรณ โอนทุนให้รำเพย</t>
  </si>
  <si>
    <t>(40000+18000)*1/4</t>
  </si>
  <si>
    <t>อัตราส่วนทุนทั้งหมด</t>
  </si>
  <si>
    <t>อัตราส่วนทุนรำเพย</t>
  </si>
  <si>
    <t>อัตราส่วนทุนรำไพและรำพรรณ</t>
  </si>
  <si>
    <t>อัตราส่วนทุน 1/4 จากทุน</t>
  </si>
  <si>
    <t>อัตรส่วนทุน 1 จากทุน</t>
  </si>
  <si>
    <t xml:space="preserve">15000*4/1 = </t>
  </si>
  <si>
    <t>ตัดค่าความนิยม</t>
  </si>
  <si>
    <t>รำไพ ต้องตัดค่าความนิยม</t>
  </si>
  <si>
    <t>10000*2/5 =</t>
  </si>
  <si>
    <t>รำพรรณ ต้องตัดค่าความนิยม</t>
  </si>
  <si>
    <t>10000*3/5 =</t>
  </si>
  <si>
    <t>(30000-4000)*1/4</t>
  </si>
  <si>
    <t>(40000-6000)*1/4</t>
  </si>
  <si>
    <t xml:space="preserve">    ทุนรำเพย</t>
  </si>
  <si>
    <t>ทุนรำพรรณ</t>
  </si>
  <si>
    <t xml:space="preserve">     ค่าความนิยม</t>
  </si>
  <si>
    <t xml:space="preserve">    ทุน รำเพย</t>
  </si>
  <si>
    <t>โอนทุนให้รำเพย</t>
  </si>
  <si>
    <t>สินค้า</t>
  </si>
  <si>
    <t>ที่ดิน</t>
  </si>
  <si>
    <t xml:space="preserve">     ค่าเผื่อหนี้สงสัยจะสูญ</t>
  </si>
  <si>
    <t xml:space="preserve">     ค่าเสื่อมราคาสะสม-อาคาร</t>
  </si>
  <si>
    <t xml:space="preserve">     ค่าใช้จ่ายค้างจ่าย</t>
  </si>
  <si>
    <t xml:space="preserve">     ทุน-รำไพ(46250*2/5)</t>
  </si>
  <si>
    <t xml:space="preserve">     ทุน-รพรรณ(46250*3/5)</t>
  </si>
  <si>
    <t>ปรับปรุงสินทรัพย์หนี้สินก่อนรับหุ้นส่วนใหม่</t>
  </si>
  <si>
    <t>ทุน-รำไพ(30000+18500)*1/5</t>
  </si>
  <si>
    <t>ทุน-รำพรรณ(40000+27750)*1/5</t>
  </si>
  <si>
    <t>ข้อ 2</t>
  </si>
  <si>
    <t>ทุนใหม่= ทุนจริง(ทุนเดิม+เงินที่ดีนำมาลงทุน)</t>
  </si>
  <si>
    <t>40,000+50,000+60,000</t>
  </si>
  <si>
    <t>ทุนดี = 150000*1/5</t>
  </si>
  <si>
    <t xml:space="preserve">       เท่ากับ</t>
  </si>
  <si>
    <t>เงินสด</t>
  </si>
  <si>
    <t xml:space="preserve">     ทุน-ดี</t>
  </si>
  <si>
    <t xml:space="preserve">     ทุน-ดำ</t>
  </si>
  <si>
    <t xml:space="preserve">     ทุน-แดง</t>
  </si>
  <si>
    <t>ดำนำเงินสดมลงทุนและให้โบนัสแก่หุ้นส่วนเดิม</t>
  </si>
  <si>
    <t>40000+50000+30000</t>
  </si>
  <si>
    <t xml:space="preserve">    เท่ากับ</t>
  </si>
  <si>
    <t>ทุนดี</t>
  </si>
  <si>
    <t>120000*1/3</t>
  </si>
  <si>
    <t>ทุนดำ</t>
  </si>
  <si>
    <t>ทุนแดง</t>
  </si>
  <si>
    <t>ดีนำเงินสดมาลงทุนและได้รับโบนัสจากหุ้นส่วนเดิม</t>
  </si>
  <si>
    <t>40000*4/1 =</t>
  </si>
  <si>
    <t>ทุนจริง</t>
  </si>
  <si>
    <t>ทุนดีเท่ากับ 160000*1/4 เท่ากับ</t>
  </si>
  <si>
    <t xml:space="preserve">     ทุนดี</t>
  </si>
  <si>
    <t xml:space="preserve">     ทุนดำ</t>
  </si>
  <si>
    <t xml:space="preserve">     ทุนแดง</t>
  </si>
  <si>
    <t>ดีนำเงินสดมาลงทุนและคิดค่าความนิยม</t>
  </si>
  <si>
    <t>ทุนใหม่ เท่ากับ</t>
  </si>
  <si>
    <t>ทุนจริง เท่ากับ</t>
  </si>
  <si>
    <t>(40000+50000+50000)</t>
  </si>
  <si>
    <t>ทุนดี เท่ากับ</t>
  </si>
  <si>
    <t>180000*1/5 เท่ากับ 36,000</t>
  </si>
  <si>
    <t>ดีนำเงินมางทุนในวิธีค่าความนิยม</t>
  </si>
  <si>
    <t>อัตราส่วนทุน 4/5 จากทุน</t>
  </si>
  <si>
    <t>90000*5/4 =</t>
  </si>
  <si>
    <t>ทุนจริง =</t>
  </si>
  <si>
    <t>112500*1/5 เท่ากับ</t>
  </si>
  <si>
    <t>ดีนำเงินมาลงทุนให้ตัดค่าความนิยม</t>
  </si>
  <si>
    <t xml:space="preserve">     ทุน-ดำ (46250*1/3)</t>
  </si>
  <si>
    <t xml:space="preserve">     ทุน-แดง (46250*2/3)</t>
  </si>
  <si>
    <t>ปรับปรุงสินทรัพยืและหนี้สินก่อนรับหุ้นส่วนใหม่</t>
  </si>
  <si>
    <t>ดีนำเงินสดมาลงทุน</t>
  </si>
  <si>
    <t>ข้อ 3</t>
  </si>
  <si>
    <t>ทุนใหม่ = ทุนเดิม (ทนก+ทุนข)</t>
  </si>
  <si>
    <t xml:space="preserve">           = 20000+30000</t>
  </si>
  <si>
    <t xml:space="preserve">           =30000</t>
  </si>
  <si>
    <t>ทุน ค = 30000*1/4 =7,500</t>
  </si>
  <si>
    <t>มค.1</t>
  </si>
  <si>
    <t>ทุน ก</t>
  </si>
  <si>
    <t>ทุน ข</t>
  </si>
  <si>
    <t xml:space="preserve">     ทุน ค</t>
  </si>
  <si>
    <t>ค ซื้อสิทธิส่วนทุนจากหุ้นส่วนเดิมเพื่อให้ได้สิทธิในส่วนทุน 1/4</t>
  </si>
  <si>
    <t>อัตราส่วนทุน 1/3 จากทุน 20,000</t>
  </si>
  <si>
    <t>อัตราส่วนทุน 1 จากทุน 20,000*3 = 60,000</t>
  </si>
  <si>
    <t>ทุนใหม่                 = 60,000</t>
  </si>
  <si>
    <t>ทุนจริง                  = 50,000 (15000+7500+7500+20000)</t>
  </si>
  <si>
    <t>ค่าความนิยม          = 10,000</t>
  </si>
  <si>
    <t>ทุน ง = 60000*1/3 = 20,000</t>
  </si>
  <si>
    <t>คำนวณอัตราส่วนแบ่งกำไรขาดทุนหลังจากรับ ค เข้ามา</t>
  </si>
  <si>
    <t>อัตราส่วนแบ่งกำไรขาดทุน ค = 1/4</t>
  </si>
  <si>
    <t>อัตราส่วนแบ่งกำไรขาดทุน ก+ข = 1-1/4 =3/4</t>
  </si>
  <si>
    <t>อัตราส่วนแล่งกำไรขาดทุน ก = 3/4*2/3 = 6/12</t>
  </si>
  <si>
    <t>อัตราส่วนแบ่งกำไรขาดทุน ข = 3/4*1/3 = 3/12</t>
  </si>
  <si>
    <t>อัตราส่วนแบ่งกำไรขาดทุน ค = 1/4*3/3 = 3/12</t>
  </si>
  <si>
    <t>กค.1</t>
  </si>
  <si>
    <t xml:space="preserve">     ทุน-ง</t>
  </si>
  <si>
    <t xml:space="preserve">     ทุน ก</t>
  </si>
  <si>
    <t xml:space="preserve">     ทุน ข</t>
  </si>
  <si>
    <t>ง นำเงินมาลงทุนเพื่อให้ได้สิทธิในส่วนทุนโดยใช้วิธีค่าความนิยม</t>
  </si>
  <si>
    <t>คำนวณอัตราส่วนแบ่งกำไรขาดทุน ก:ข:ค:ง</t>
  </si>
  <si>
    <t>อัตรารส่วนแบ่งกำไรขาดทุน ง = 1/3</t>
  </si>
  <si>
    <t>อัตราส่วนแบ่งกำไรขาดทุน ก+ข+ค = 1/1/3 = 2/3</t>
  </si>
  <si>
    <t>อัตราส่วนแบ่งกำไรขาดทุน ก = 2/3*2/4 = 4/12</t>
  </si>
  <si>
    <t>อัตราส่วนแบ่งกำไรขาดทุน ก:ข:ค = 6:3:3 หรื 2 :1:1</t>
  </si>
  <si>
    <t>อัตราส่วนแบ่งกำไรขาดทุน ข = 2/3*1/4 = 2/12</t>
  </si>
  <si>
    <t>อัตราส่วนแบ่งกำไรขาดทุน ค = 2/3*1/4 = 2/12</t>
  </si>
  <si>
    <t>อัตราส่วนแบ่งกำไรขาดทุน ง = 1/3*4/4 = 4/12</t>
  </si>
  <si>
    <t>อัตราส่วนแบ่งกำไรขาดทุน ก:ข:ค:ง = 4:2:2:4 หรือ 2:1:1:2</t>
  </si>
  <si>
    <t>ข้อ 4</t>
  </si>
  <si>
    <t xml:space="preserve">     ค่าเสื่อมราคาสะสม-เครื่องตกแต่ง</t>
  </si>
  <si>
    <t xml:space="preserve">     สินค้า</t>
  </si>
  <si>
    <t xml:space="preserve">     ทุน ดาว</t>
  </si>
  <si>
    <t xml:space="preserve">     ทุน เดือน</t>
  </si>
  <si>
    <t>ปรับปรุงสินทรัพย์และหนี้สินก่อนรับหุ้นส่วนใหม่</t>
  </si>
  <si>
    <t>ทุน-ดาว</t>
  </si>
  <si>
    <t xml:space="preserve">    ทุน เดือน</t>
  </si>
  <si>
    <t>ปรับปรุงทุนหุ้นส่วนเก่าเพื่อให้แต่ละคนมีทุนเท่ากัน</t>
  </si>
  <si>
    <t>ทุน เดือน 58,000+400 = 58,400</t>
  </si>
  <si>
    <t>ทุน ดาว 88,000+600   = 88,600</t>
  </si>
  <si>
    <t>ทุนต่างกัน                     30,200/2</t>
  </si>
  <si>
    <t>ดาวต้องโอนทุนให้เดือน   15,100</t>
  </si>
  <si>
    <t>ทุนแต่ละคนต้องเหลือเท่ากันดังนั้นแต่ละคนต้องมีทุนเท่ากับ 147000/2  = 73,500</t>
  </si>
  <si>
    <t xml:space="preserve">     ทุน เด่น</t>
  </si>
  <si>
    <t>เด่นนำเงินสดมาลงทุน</t>
  </si>
  <si>
    <t>ห้างหุ้นส่วนดาวเดือนเด่น</t>
  </si>
  <si>
    <t>งบดุล</t>
  </si>
  <si>
    <t>ณ วันที่ 1 กรกฎาคม 2540</t>
  </si>
  <si>
    <t>สินทรัพย์</t>
  </si>
  <si>
    <t>สินทรัพย์หมุนเวียน</t>
  </si>
  <si>
    <t xml:space="preserve">    เงินสด</t>
  </si>
  <si>
    <t xml:space="preserve">     ลูกหนี้</t>
  </si>
  <si>
    <t xml:space="preserve">     หัก ค่าเผื่อหนี้สงสัยจะสูญ</t>
  </si>
  <si>
    <t>ที่ดิน อาคาร และอุปกรณ์</t>
  </si>
  <si>
    <t xml:space="preserve">     ที่ดิน</t>
  </si>
  <si>
    <t xml:space="preserve">     อาคาร</t>
  </si>
  <si>
    <t xml:space="preserve">     เครื่องตกแต่ง</t>
  </si>
  <si>
    <t xml:space="preserve">     หัก ค่าเสื่อมราคาสะสม</t>
  </si>
  <si>
    <t>สินทรัพย์อื่น</t>
  </si>
  <si>
    <t xml:space="preserve">    ค่าความนิยม</t>
  </si>
  <si>
    <t>รวมสินทรัพย์</t>
  </si>
  <si>
    <t>หนี้สินและส่วนของผู้เป็นหุ้นส่วน</t>
  </si>
  <si>
    <t>หนี้สินหมุนเวียน</t>
  </si>
  <si>
    <t xml:space="preserve">     เจ้าหนี้</t>
  </si>
  <si>
    <t xml:space="preserve">     ตั๋วเงินจ่าย</t>
  </si>
  <si>
    <t>หนี้สินระยะยาว</t>
  </si>
  <si>
    <t xml:space="preserve">     เงินกู้จำนอง</t>
  </si>
  <si>
    <t>ส่วนของผู้เป็นหุ้นส่วน</t>
  </si>
  <si>
    <t>รวมหนี้สินและส่วนของผู้เป็นหุ้นส่วน</t>
  </si>
  <si>
    <t>ข้อ 5</t>
  </si>
  <si>
    <t>ทุน-แก้ว</t>
  </si>
  <si>
    <t xml:space="preserve">     ทุน เพชร</t>
  </si>
  <si>
    <t>แก้วลาออกโดยเพชตซื้อทุนจากแก้ว</t>
  </si>
  <si>
    <t>ทุน - แก้ว</t>
  </si>
  <si>
    <t xml:space="preserve">    ทุน ทอง</t>
  </si>
  <si>
    <t xml:space="preserve">    ทุน เพชร</t>
  </si>
  <si>
    <t>แก้วลาออกโดเพชรและทองซื้อสิทธิจากแก้ว</t>
  </si>
  <si>
    <t>ทุน แก้ว</t>
  </si>
  <si>
    <t xml:space="preserve">     เงินสด</t>
  </si>
  <si>
    <t>ห้างฯจ่ายเงินสดคืนทุนให้แก้วซึ่งลาออก</t>
  </si>
  <si>
    <t xml:space="preserve">     ทุน ทอง(22000*3/10)</t>
  </si>
  <si>
    <t xml:space="preserve">     ทุน เพชร(22000*3/10)</t>
  </si>
  <si>
    <t xml:space="preserve">     ทุน แก้ว (22000*4/10)</t>
  </si>
  <si>
    <t>ปรับปรุงบัญชีสินทรัพย์และหนี้สินก่อนหุ้นส่วนลาออก</t>
  </si>
  <si>
    <t>ทุน แก้ว (60000+8800)</t>
  </si>
  <si>
    <t>ห้างฯ จ่ายเงินสดคืนทุนให้แก้ว</t>
  </si>
  <si>
    <t>ห้างฯ คิดค่าความนิยมให้แก้วและจ่ายคืนทุน</t>
  </si>
  <si>
    <t xml:space="preserve">     อาคาร/ค่าเสื่อมราคาสะสม-อาคาร</t>
  </si>
  <si>
    <t>แก้วลาออกและตัดค่าความนิยม</t>
  </si>
  <si>
    <t xml:space="preserve">      ทุน ทอง</t>
  </si>
  <si>
    <t xml:space="preserve">      ทุน เพชร</t>
  </si>
  <si>
    <t xml:space="preserve">      ทุน แก้ว</t>
  </si>
  <si>
    <t>ตั้งค่าความนิยมทั้งจำนวนก่อนแก้วลาออก</t>
  </si>
  <si>
    <t xml:space="preserve">   เงินสด</t>
  </si>
  <si>
    <t>ห้างฯ จ่ายเงินสดคืนให้แก้ว</t>
  </si>
  <si>
    <t>อัตราส่วนแบ่งกำไรขาดทุน 4/10 มีค่าความนิยม 20,000</t>
  </si>
  <si>
    <t>อัตราส่วนแบ่งกำไรขาดทุน 1 มีค่าความนิยม 20,000*10/4</t>
  </si>
  <si>
    <t>ค่าความนิยมทั้งจำนวน   50,000</t>
  </si>
  <si>
    <t xml:space="preserve">     เงินเดือน</t>
  </si>
  <si>
    <t>(1500*6)</t>
  </si>
  <si>
    <t xml:space="preserve">     ดอกเบี้ยทุน</t>
  </si>
  <si>
    <t>(185000*5%)*6/12</t>
  </si>
  <si>
    <t xml:space="preserve">     ค่าเบี้ยประกันชีวิตร่วม:</t>
  </si>
  <si>
    <t xml:space="preserve">            แช่ม</t>
  </si>
  <si>
    <t>(150000*3/6)</t>
  </si>
  <si>
    <t xml:space="preserve">            ชื่น</t>
  </si>
  <si>
    <t>(150000*2/6)</t>
  </si>
  <si>
    <t xml:space="preserve">            โชค</t>
  </si>
  <si>
    <t>(150000*1/6)</t>
  </si>
  <si>
    <t xml:space="preserve">     กำไรโดยประมาณ =(48000+84000+105000+125000)/4</t>
  </si>
  <si>
    <t>เท่ากับ</t>
  </si>
  <si>
    <t xml:space="preserve">      กำไรโดยประมาณเฉลี่ยถึงวันตาย (90500*6/12)</t>
  </si>
  <si>
    <t xml:space="preserve">      ส่วนแบ่งกำไรของแช่ม (45250*3/6)</t>
  </si>
  <si>
    <t>งบเงินคงค้างกองมรดกแช่ม</t>
  </si>
  <si>
    <t>ทุนแช่ม</t>
  </si>
  <si>
    <t>บวก  เงินเดือน</t>
  </si>
  <si>
    <t xml:space="preserve">        ดอกเบี้ยทุน</t>
  </si>
  <si>
    <t xml:space="preserve">       ค่าเบี้ยประกัน</t>
  </si>
  <si>
    <t xml:space="preserve">       ค่าความนิยม</t>
  </si>
  <si>
    <t xml:space="preserve">        ส่วนแบ่งกำไร</t>
  </si>
  <si>
    <t>หัก เงินถอน</t>
  </si>
  <si>
    <t>มิย.30</t>
  </si>
  <si>
    <t>กำไรโดยประมาณ</t>
  </si>
  <si>
    <t xml:space="preserve">     ทุน-แช่ม</t>
  </si>
  <si>
    <t>คิดเงินเดือน</t>
  </si>
  <si>
    <t>คิดดอกเบี้ยทุนให้แช่ม 5%</t>
  </si>
  <si>
    <t xml:space="preserve">     ทุน-ชื่น</t>
  </si>
  <si>
    <t xml:space="preserve">     ทุน-โชค</t>
  </si>
  <si>
    <t>บันทึกส่วนแบ่งค่าเบี้ยประกัน</t>
  </si>
  <si>
    <t xml:space="preserve">     ทุนแช่ม</t>
  </si>
  <si>
    <t>คิดค่าความนิยมให้แช่ม</t>
  </si>
  <si>
    <t xml:space="preserve">    เงินถอน-แช่ม</t>
  </si>
  <si>
    <t>ปิดบัญชีเงินถอนแช่ม</t>
  </si>
  <si>
    <t>ทุน-แช่ม</t>
  </si>
  <si>
    <t xml:space="preserve">     ทายาท แช่ม</t>
  </si>
  <si>
    <t>กค.5</t>
  </si>
  <si>
    <t>ทายาทแช่ม</t>
  </si>
  <si>
    <t>สค.5</t>
  </si>
  <si>
    <t>ตั๋วเงินจ่าย</t>
  </si>
  <si>
    <t>ดอกเบี้ยจ่าย</t>
  </si>
  <si>
    <t>ข้อ 6คำนวณสิทธิส่วนได้เสียที่แช่มได้รับ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</si>
</sst>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/>
    </xf>
    <xf numFmtId="0" fontId="0" fillId="0" borderId="1" xfId="0" applyBorder="1" applyAlignment="1">
      <alignment/>
    </xf>
    <xf numFmtId="43" fontId="0" fillId="0" borderId="1" xfId="15" applyBorder="1" applyAlignment="1">
      <alignment/>
    </xf>
    <xf numFmtId="43" fontId="0" fillId="0" borderId="1" xfId="15" applyFont="1" applyBorder="1" applyAlignment="1">
      <alignment/>
    </xf>
    <xf numFmtId="43" fontId="0" fillId="0" borderId="2" xfId="15" applyBorder="1" applyAlignment="1">
      <alignment/>
    </xf>
    <xf numFmtId="43" fontId="0" fillId="0" borderId="3" xfId="15" applyBorder="1" applyAlignment="1">
      <alignment/>
    </xf>
    <xf numFmtId="12" fontId="0" fillId="0" borderId="0" xfId="15" applyNumberFormat="1" applyAlignment="1">
      <alignment/>
    </xf>
    <xf numFmtId="188" fontId="0" fillId="0" borderId="0" xfId="15" applyNumberFormat="1" applyAlignment="1">
      <alignment/>
    </xf>
    <xf numFmtId="3" fontId="0" fillId="0" borderId="0" xfId="0" applyNumberFormat="1" applyAlignment="1">
      <alignment/>
    </xf>
    <xf numFmtId="0" fontId="0" fillId="0" borderId="4" xfId="0" applyBorder="1" applyAlignment="1">
      <alignment/>
    </xf>
    <xf numFmtId="43" fontId="0" fillId="0" borderId="0" xfId="15" applyFont="1" applyAlignment="1">
      <alignment horizontal="center"/>
    </xf>
    <xf numFmtId="43" fontId="0" fillId="0" borderId="4" xfId="15" applyBorder="1" applyAlignment="1">
      <alignment/>
    </xf>
    <xf numFmtId="0" fontId="2" fillId="0" borderId="0" xfId="0" applyFont="1" applyAlignment="1">
      <alignment/>
    </xf>
    <xf numFmtId="43" fontId="0" fillId="0" borderId="0" xfId="15" applyNumberFormat="1" applyAlignment="1">
      <alignment/>
    </xf>
    <xf numFmtId="0" fontId="0" fillId="0" borderId="0" xfId="0" applyAlignment="1">
      <alignment horizontal="right"/>
    </xf>
    <xf numFmtId="188" fontId="0" fillId="0" borderId="0" xfId="15" applyNumberFormat="1" applyFont="1" applyAlignment="1">
      <alignment/>
    </xf>
    <xf numFmtId="15" fontId="0" fillId="0" borderId="0" xfId="0" applyNumberFormat="1" applyAlignment="1">
      <alignment/>
    </xf>
    <xf numFmtId="43" fontId="0" fillId="0" borderId="4" xfId="15" applyNumberFormat="1" applyBorder="1" applyAlignment="1">
      <alignment/>
    </xf>
    <xf numFmtId="43" fontId="0" fillId="0" borderId="3" xfId="15" applyNumberFormat="1" applyBorder="1" applyAlignment="1">
      <alignment/>
    </xf>
    <xf numFmtId="0" fontId="0" fillId="0" borderId="0" xfId="0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3"/>
  <sheetViews>
    <sheetView tabSelected="1" workbookViewId="0" topLeftCell="A1">
      <selection activeCell="B122" sqref="B122"/>
    </sheetView>
  </sheetViews>
  <sheetFormatPr defaultColWidth="9.140625" defaultRowHeight="12.75"/>
  <cols>
    <col min="1" max="1" width="7.421875" style="0" customWidth="1"/>
    <col min="2" max="2" width="33.421875" style="0" customWidth="1"/>
    <col min="3" max="3" width="12.8515625" style="1" bestFit="1" customWidth="1"/>
    <col min="4" max="4" width="11.28125" style="1" bestFit="1" customWidth="1"/>
    <col min="5" max="5" width="10.28125" style="1" bestFit="1" customWidth="1"/>
  </cols>
  <sheetData>
    <row r="1" ht="12.75">
      <c r="A1" t="s">
        <v>0</v>
      </c>
    </row>
    <row r="2" spans="1:3" ht="12.75">
      <c r="A2" t="s">
        <v>1</v>
      </c>
      <c r="B2" t="s">
        <v>6</v>
      </c>
      <c r="C2" s="1">
        <v>7500</v>
      </c>
    </row>
    <row r="3" spans="2:3" ht="12.75">
      <c r="B3" t="s">
        <v>7</v>
      </c>
      <c r="C3" s="1">
        <v>10000</v>
      </c>
    </row>
    <row r="4" spans="2:4" ht="12.75">
      <c r="B4" t="s">
        <v>4</v>
      </c>
      <c r="D4" s="1">
        <v>17500</v>
      </c>
    </row>
    <row r="5" ht="12.75">
      <c r="B5" t="s">
        <v>5</v>
      </c>
    </row>
    <row r="6" spans="2:4" ht="12.75">
      <c r="B6" s="23" t="s">
        <v>8</v>
      </c>
      <c r="C6" s="23"/>
      <c r="D6" s="23"/>
    </row>
    <row r="7" ht="12.75">
      <c r="C7" s="2" t="s">
        <v>9</v>
      </c>
    </row>
    <row r="8" spans="2:5" ht="12.75">
      <c r="B8" s="3"/>
      <c r="C8" s="4"/>
      <c r="D8" s="5" t="s">
        <v>10</v>
      </c>
      <c r="E8" s="5" t="s">
        <v>11</v>
      </c>
    </row>
    <row r="9" spans="2:5" ht="12.75">
      <c r="B9" s="3" t="s">
        <v>12</v>
      </c>
      <c r="C9" s="4">
        <v>25000</v>
      </c>
      <c r="D9" s="4"/>
      <c r="E9" s="4"/>
    </row>
    <row r="10" spans="2:5" ht="12.75">
      <c r="B10" s="3" t="s">
        <v>13</v>
      </c>
      <c r="C10" s="4">
        <v>17500</v>
      </c>
      <c r="D10" s="4">
        <v>7500</v>
      </c>
      <c r="E10" s="4">
        <v>10000</v>
      </c>
    </row>
    <row r="11" spans="2:5" ht="12.75">
      <c r="B11" s="3" t="s">
        <v>14</v>
      </c>
      <c r="C11" s="4">
        <v>7500</v>
      </c>
      <c r="D11" s="4">
        <v>3000</v>
      </c>
      <c r="E11" s="4">
        <v>4500</v>
      </c>
    </row>
    <row r="12" spans="2:5" ht="13.5" thickBot="1">
      <c r="B12" s="3" t="s">
        <v>15</v>
      </c>
      <c r="C12" s="4"/>
      <c r="D12" s="6">
        <v>10500</v>
      </c>
      <c r="E12" s="6">
        <v>14500</v>
      </c>
    </row>
    <row r="13" ht="13.5" thickTop="1"/>
    <row r="14" spans="1:3" ht="12.75">
      <c r="A14">
        <v>2</v>
      </c>
      <c r="B14" t="s">
        <v>2</v>
      </c>
      <c r="C14" s="1">
        <v>6000</v>
      </c>
    </row>
    <row r="15" spans="2:3" ht="12.75">
      <c r="B15" t="s">
        <v>3</v>
      </c>
      <c r="C15" s="1">
        <v>8000</v>
      </c>
    </row>
    <row r="16" spans="2:4" ht="12.75">
      <c r="B16" t="s">
        <v>4</v>
      </c>
      <c r="D16" s="1">
        <v>14000</v>
      </c>
    </row>
    <row r="17" ht="12.75">
      <c r="B17" t="s">
        <v>17</v>
      </c>
    </row>
    <row r="19" spans="2:4" ht="12.75">
      <c r="B19" s="23" t="s">
        <v>8</v>
      </c>
      <c r="C19" s="23"/>
      <c r="D19" s="23"/>
    </row>
    <row r="20" ht="12.75">
      <c r="C20" s="2" t="s">
        <v>9</v>
      </c>
    </row>
    <row r="21" spans="2:5" ht="12.75">
      <c r="B21" s="3"/>
      <c r="C21" s="4"/>
      <c r="D21" s="5" t="s">
        <v>10</v>
      </c>
      <c r="E21" s="5" t="s">
        <v>11</v>
      </c>
    </row>
    <row r="22" spans="2:5" ht="12.75">
      <c r="B22" s="3" t="s">
        <v>12</v>
      </c>
      <c r="C22" s="4">
        <v>15000</v>
      </c>
      <c r="D22" s="4"/>
      <c r="E22" s="4"/>
    </row>
    <row r="23" spans="2:5" ht="12.75">
      <c r="B23" s="3" t="s">
        <v>13</v>
      </c>
      <c r="C23" s="4">
        <v>14000</v>
      </c>
      <c r="D23" s="4">
        <v>6000</v>
      </c>
      <c r="E23" s="4">
        <v>8000</v>
      </c>
    </row>
    <row r="24" spans="2:5" ht="12.75">
      <c r="B24" s="3" t="s">
        <v>14</v>
      </c>
      <c r="C24" s="4">
        <v>1000</v>
      </c>
      <c r="D24" s="4">
        <v>400</v>
      </c>
      <c r="E24" s="4">
        <v>600</v>
      </c>
    </row>
    <row r="25" spans="2:5" ht="13.5" thickBot="1">
      <c r="B25" s="3" t="s">
        <v>15</v>
      </c>
      <c r="C25" s="4"/>
      <c r="D25" s="6">
        <v>6400</v>
      </c>
      <c r="E25" s="6">
        <v>8600</v>
      </c>
    </row>
    <row r="26" ht="13.5" thickTop="1"/>
    <row r="28" spans="1:3" ht="12.75">
      <c r="A28">
        <v>3</v>
      </c>
      <c r="B28" t="s">
        <v>18</v>
      </c>
      <c r="C28" s="1">
        <v>100000</v>
      </c>
    </row>
    <row r="29" spans="2:3" ht="12.75">
      <c r="B29" t="s">
        <v>19</v>
      </c>
      <c r="C29" s="1">
        <v>70000</v>
      </c>
    </row>
    <row r="30" spans="2:3" ht="13.5" thickBot="1">
      <c r="B30" t="s">
        <v>20</v>
      </c>
      <c r="C30" s="7">
        <v>30000</v>
      </c>
    </row>
    <row r="31" ht="13.5" thickTop="1"/>
    <row r="32" spans="2:4" ht="12.75">
      <c r="B32" t="s">
        <v>21</v>
      </c>
      <c r="C32" s="2" t="s">
        <v>22</v>
      </c>
      <c r="D32" s="1">
        <v>12000</v>
      </c>
    </row>
    <row r="33" spans="2:4" ht="12.75">
      <c r="B33" t="s">
        <v>23</v>
      </c>
      <c r="C33" s="2" t="s">
        <v>24</v>
      </c>
      <c r="D33" s="1">
        <v>18000</v>
      </c>
    </row>
    <row r="35" spans="2:5" ht="12.75">
      <c r="B35" t="s">
        <v>25</v>
      </c>
      <c r="C35" s="2" t="s">
        <v>26</v>
      </c>
      <c r="E35" s="1">
        <v>8400</v>
      </c>
    </row>
    <row r="36" spans="2:5" ht="12.75">
      <c r="B36" t="s">
        <v>27</v>
      </c>
      <c r="C36" s="2" t="s">
        <v>28</v>
      </c>
      <c r="E36" s="1">
        <v>11600</v>
      </c>
    </row>
    <row r="37" spans="2:5" ht="13.5" thickBot="1">
      <c r="B37" t="s">
        <v>29</v>
      </c>
      <c r="E37" s="7">
        <v>2000</v>
      </c>
    </row>
    <row r="38" ht="13.5" thickTop="1"/>
    <row r="39" spans="2:3" ht="12.75">
      <c r="B39" t="s">
        <v>30</v>
      </c>
      <c r="C39" s="1">
        <v>30000</v>
      </c>
    </row>
    <row r="40" spans="2:4" ht="12.75">
      <c r="B40" t="s">
        <v>31</v>
      </c>
      <c r="D40" s="1">
        <v>12000</v>
      </c>
    </row>
    <row r="41" spans="2:4" ht="12.75">
      <c r="B41" t="s">
        <v>32</v>
      </c>
      <c r="D41" s="1">
        <v>18000</v>
      </c>
    </row>
    <row r="42" ht="12.75">
      <c r="B42" t="s">
        <v>33</v>
      </c>
    </row>
    <row r="44" spans="2:3" ht="12.75">
      <c r="B44" t="s">
        <v>2</v>
      </c>
      <c r="C44" s="1">
        <v>8400</v>
      </c>
    </row>
    <row r="45" spans="2:3" ht="12.75">
      <c r="B45" t="s">
        <v>3</v>
      </c>
      <c r="C45" s="1">
        <v>11600</v>
      </c>
    </row>
    <row r="46" spans="2:4" ht="12.75">
      <c r="B46" t="s">
        <v>4</v>
      </c>
      <c r="D46" s="1">
        <v>20000</v>
      </c>
    </row>
    <row r="52" spans="1:3" ht="12.75">
      <c r="A52">
        <v>4</v>
      </c>
      <c r="B52" t="s">
        <v>34</v>
      </c>
      <c r="C52" s="1">
        <v>25000</v>
      </c>
    </row>
    <row r="53" spans="2:4" ht="12.75">
      <c r="B53" t="s">
        <v>35</v>
      </c>
      <c r="C53" s="2" t="s">
        <v>36</v>
      </c>
      <c r="D53" s="1">
        <v>100000</v>
      </c>
    </row>
    <row r="55" spans="2:3" ht="12.75">
      <c r="B55" t="s">
        <v>18</v>
      </c>
      <c r="C55" s="1">
        <v>100000</v>
      </c>
    </row>
    <row r="56" spans="2:3" ht="12.75">
      <c r="B56" t="s">
        <v>37</v>
      </c>
      <c r="C56" s="1">
        <v>70000</v>
      </c>
    </row>
    <row r="57" spans="2:3" ht="13.5" thickBot="1">
      <c r="B57" t="s">
        <v>20</v>
      </c>
      <c r="C57" s="7">
        <v>30000</v>
      </c>
    </row>
    <row r="58" ht="13.5" thickTop="1"/>
    <row r="59" spans="2:4" ht="12.75">
      <c r="B59" t="s">
        <v>21</v>
      </c>
      <c r="C59" s="2" t="s">
        <v>22</v>
      </c>
      <c r="D59" s="1">
        <v>12000</v>
      </c>
    </row>
    <row r="60" spans="2:4" ht="12.75">
      <c r="B60" t="s">
        <v>43</v>
      </c>
      <c r="C60" s="2" t="s">
        <v>24</v>
      </c>
      <c r="D60" s="1">
        <v>18000</v>
      </c>
    </row>
    <row r="61" spans="2:5" ht="12.75">
      <c r="B61" t="s">
        <v>44</v>
      </c>
      <c r="C61" s="2" t="s">
        <v>45</v>
      </c>
      <c r="E61" s="1">
        <v>10500</v>
      </c>
    </row>
    <row r="62" spans="2:5" ht="12.75">
      <c r="B62" t="s">
        <v>46</v>
      </c>
      <c r="C62" s="2" t="s">
        <v>47</v>
      </c>
      <c r="E62" s="1">
        <v>14500</v>
      </c>
    </row>
    <row r="63" ht="13.5" thickBot="1">
      <c r="E63" s="7">
        <v>25000</v>
      </c>
    </row>
    <row r="64" ht="13.5" thickTop="1"/>
    <row r="67" spans="2:3" ht="12.75">
      <c r="B67" t="s">
        <v>20</v>
      </c>
      <c r="C67" s="1">
        <v>30000</v>
      </c>
    </row>
    <row r="68" spans="2:4" ht="12.75">
      <c r="B68" t="s">
        <v>38</v>
      </c>
      <c r="D68" s="1">
        <v>12000</v>
      </c>
    </row>
    <row r="69" spans="2:4" ht="12.75">
      <c r="B69" t="s">
        <v>32</v>
      </c>
      <c r="D69" s="1">
        <v>18000</v>
      </c>
    </row>
    <row r="70" ht="12.75">
      <c r="B70" t="s">
        <v>39</v>
      </c>
    </row>
    <row r="71" spans="2:3" ht="12.75">
      <c r="B71" t="s">
        <v>16</v>
      </c>
      <c r="C71" s="1">
        <v>10500</v>
      </c>
    </row>
    <row r="72" spans="2:3" ht="12.75">
      <c r="B72" t="s">
        <v>40</v>
      </c>
      <c r="C72" s="1">
        <v>14500</v>
      </c>
    </row>
    <row r="73" spans="2:4" ht="12.75">
      <c r="B73" t="s">
        <v>41</v>
      </c>
      <c r="D73" s="1">
        <v>25000</v>
      </c>
    </row>
    <row r="74" ht="12.75">
      <c r="B74" t="s">
        <v>42</v>
      </c>
    </row>
    <row r="76" spans="1:3" ht="12.75">
      <c r="A76">
        <v>5</v>
      </c>
      <c r="B76" t="s">
        <v>48</v>
      </c>
      <c r="C76" s="9">
        <v>1</v>
      </c>
    </row>
    <row r="77" spans="2:3" ht="12.75">
      <c r="B77" t="s">
        <v>49</v>
      </c>
      <c r="C77" s="8">
        <v>0.25</v>
      </c>
    </row>
    <row r="78" spans="2:3" ht="12.75">
      <c r="B78" t="s">
        <v>50</v>
      </c>
      <c r="C78" s="8">
        <v>0.8</v>
      </c>
    </row>
    <row r="79" spans="2:3" ht="12.75">
      <c r="B79" t="s">
        <v>51</v>
      </c>
      <c r="C79" s="1">
        <v>15000</v>
      </c>
    </row>
    <row r="80" spans="2:4" ht="12.75">
      <c r="B80" t="s">
        <v>52</v>
      </c>
      <c r="C80" s="2" t="s">
        <v>53</v>
      </c>
      <c r="D80" s="1">
        <v>60000</v>
      </c>
    </row>
    <row r="82" spans="2:3" ht="12.75">
      <c r="B82" t="s">
        <v>18</v>
      </c>
      <c r="C82" s="1">
        <v>60000</v>
      </c>
    </row>
    <row r="83" spans="2:3" ht="12.75">
      <c r="B83" t="s">
        <v>37</v>
      </c>
      <c r="C83" s="1">
        <v>70000</v>
      </c>
    </row>
    <row r="84" spans="2:3" ht="13.5" thickBot="1">
      <c r="B84" t="s">
        <v>54</v>
      </c>
      <c r="C84" s="7">
        <v>10000</v>
      </c>
    </row>
    <row r="85" ht="13.5" thickTop="1"/>
    <row r="86" spans="2:4" ht="12.75">
      <c r="B86" t="s">
        <v>55</v>
      </c>
      <c r="C86" s="2" t="s">
        <v>56</v>
      </c>
      <c r="D86" s="1">
        <v>4000</v>
      </c>
    </row>
    <row r="87" spans="2:4" ht="12.75">
      <c r="B87" t="s">
        <v>57</v>
      </c>
      <c r="C87" s="2" t="s">
        <v>58</v>
      </c>
      <c r="D87" s="1">
        <v>6000</v>
      </c>
    </row>
    <row r="88" spans="2:5" ht="12.75">
      <c r="B88" t="s">
        <v>44</v>
      </c>
      <c r="C88" s="2" t="s">
        <v>59</v>
      </c>
      <c r="E88" s="1">
        <v>6500</v>
      </c>
    </row>
    <row r="89" spans="2:5" ht="12.75">
      <c r="B89" t="s">
        <v>46</v>
      </c>
      <c r="C89" s="2" t="s">
        <v>60</v>
      </c>
      <c r="E89" s="1">
        <v>8500</v>
      </c>
    </row>
    <row r="90" spans="2:5" ht="13.5" thickBot="1">
      <c r="B90" t="s">
        <v>61</v>
      </c>
      <c r="E90" s="7">
        <v>15000</v>
      </c>
    </row>
    <row r="91" ht="13.5" thickTop="1"/>
    <row r="92" spans="2:3" ht="12.75">
      <c r="B92" t="s">
        <v>16</v>
      </c>
      <c r="C92" s="1">
        <v>4000</v>
      </c>
    </row>
    <row r="93" spans="2:3" ht="12.75">
      <c r="B93" t="s">
        <v>62</v>
      </c>
      <c r="C93" s="1">
        <v>6000</v>
      </c>
    </row>
    <row r="94" spans="2:4" ht="12.75">
      <c r="B94" t="s">
        <v>63</v>
      </c>
      <c r="D94" s="1">
        <v>1000</v>
      </c>
    </row>
    <row r="95" ht="12.75">
      <c r="B95" t="s">
        <v>54</v>
      </c>
    </row>
    <row r="96" spans="2:3" ht="12.75">
      <c r="B96" t="s">
        <v>16</v>
      </c>
      <c r="C96" s="1">
        <v>6500</v>
      </c>
    </row>
    <row r="97" spans="2:3" ht="12.75">
      <c r="B97" t="s">
        <v>62</v>
      </c>
      <c r="C97" s="1">
        <v>8500</v>
      </c>
    </row>
    <row r="98" spans="2:4" ht="12.75">
      <c r="B98" t="s">
        <v>64</v>
      </c>
      <c r="D98" s="1">
        <v>15000</v>
      </c>
    </row>
    <row r="99" ht="12.75">
      <c r="B99" t="s">
        <v>65</v>
      </c>
    </row>
    <row r="103" spans="1:3" ht="12.75">
      <c r="A103">
        <v>6</v>
      </c>
      <c r="B103" t="s">
        <v>66</v>
      </c>
      <c r="C103" s="1">
        <v>6000</v>
      </c>
    </row>
    <row r="104" spans="2:3" ht="12.75">
      <c r="B104" t="s">
        <v>67</v>
      </c>
      <c r="C104" s="1">
        <v>54000</v>
      </c>
    </row>
    <row r="105" spans="2:4" ht="12.75">
      <c r="B105" t="s">
        <v>68</v>
      </c>
      <c r="D105" s="1">
        <v>4250</v>
      </c>
    </row>
    <row r="106" spans="2:4" ht="12.75">
      <c r="B106" t="s">
        <v>69</v>
      </c>
      <c r="D106" s="1">
        <v>8000</v>
      </c>
    </row>
    <row r="107" spans="2:4" ht="12.75">
      <c r="B107" t="s">
        <v>70</v>
      </c>
      <c r="D107" s="1">
        <v>1500</v>
      </c>
    </row>
    <row r="108" spans="2:4" ht="12.75">
      <c r="B108" t="s">
        <v>71</v>
      </c>
      <c r="D108" s="1">
        <v>18500</v>
      </c>
    </row>
    <row r="109" spans="2:4" ht="12.75">
      <c r="B109" t="s">
        <v>72</v>
      </c>
      <c r="D109" s="1">
        <v>27750</v>
      </c>
    </row>
    <row r="110" ht="12.75">
      <c r="B110" s="14" t="s">
        <v>73</v>
      </c>
    </row>
    <row r="111" spans="2:3" ht="12.75">
      <c r="B111" t="s">
        <v>74</v>
      </c>
      <c r="C111" s="1">
        <v>9700</v>
      </c>
    </row>
    <row r="112" spans="2:3" ht="12.75">
      <c r="B112" t="s">
        <v>75</v>
      </c>
      <c r="C112" s="1">
        <v>13550</v>
      </c>
    </row>
    <row r="113" spans="2:4" ht="12.75">
      <c r="B113" t="s">
        <v>4</v>
      </c>
      <c r="D113" s="1">
        <v>23250</v>
      </c>
    </row>
  </sheetData>
  <mergeCells count="2">
    <mergeCell ref="B6:D6"/>
    <mergeCell ref="B19:D19"/>
  </mergeCells>
  <printOptions/>
  <pageMargins left="0.75" right="0.75" top="1" bottom="1" header="0.5" footer="0.5"/>
  <pageSetup fitToHeight="0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 topLeftCell="A56">
      <selection activeCell="B122" sqref="B122"/>
    </sheetView>
  </sheetViews>
  <sheetFormatPr defaultColWidth="9.140625" defaultRowHeight="12.75"/>
  <cols>
    <col min="1" max="1" width="7.57421875" style="0" customWidth="1"/>
    <col min="2" max="2" width="26.8515625" style="0" customWidth="1"/>
    <col min="3" max="4" width="11.28125" style="1" bestFit="1" customWidth="1"/>
    <col min="5" max="5" width="10.28125" style="1" bestFit="1" customWidth="1"/>
  </cols>
  <sheetData>
    <row r="1" ht="12.75">
      <c r="A1" t="s">
        <v>76</v>
      </c>
    </row>
    <row r="2" ht="12.75">
      <c r="B2" t="s">
        <v>77</v>
      </c>
    </row>
    <row r="3" ht="12.75">
      <c r="C3" s="1" t="s">
        <v>78</v>
      </c>
    </row>
    <row r="4" ht="12.75">
      <c r="C4" s="1">
        <v>150000</v>
      </c>
    </row>
    <row r="5" ht="12.75">
      <c r="B5" t="s">
        <v>79</v>
      </c>
    </row>
    <row r="6" spans="2:3" ht="12.75">
      <c r="B6" t="s">
        <v>80</v>
      </c>
      <c r="C6" s="1">
        <v>30000</v>
      </c>
    </row>
    <row r="8" spans="1:3" ht="12.75">
      <c r="A8">
        <v>1</v>
      </c>
      <c r="B8" t="s">
        <v>81</v>
      </c>
      <c r="C8" s="1">
        <v>60000</v>
      </c>
    </row>
    <row r="9" spans="2:4" ht="12.75">
      <c r="B9" t="s">
        <v>82</v>
      </c>
      <c r="D9" s="1">
        <v>30000</v>
      </c>
    </row>
    <row r="10" spans="2:4" ht="12.75">
      <c r="B10" t="s">
        <v>83</v>
      </c>
      <c r="D10" s="1">
        <v>10000</v>
      </c>
    </row>
    <row r="11" spans="2:4" ht="12.75">
      <c r="B11" t="s">
        <v>84</v>
      </c>
      <c r="D11" s="1">
        <v>20000</v>
      </c>
    </row>
    <row r="12" ht="12.75">
      <c r="B12" t="s">
        <v>85</v>
      </c>
    </row>
    <row r="14" spans="1:3" ht="12.75">
      <c r="A14">
        <v>2</v>
      </c>
      <c r="B14" t="s">
        <v>18</v>
      </c>
      <c r="C14" s="2" t="s">
        <v>86</v>
      </c>
    </row>
    <row r="15" spans="2:3" ht="12.75">
      <c r="B15" t="s">
        <v>87</v>
      </c>
      <c r="C15" s="1">
        <v>120000</v>
      </c>
    </row>
    <row r="16" spans="2:3" ht="12.75">
      <c r="B16" t="s">
        <v>88</v>
      </c>
      <c r="C16" s="2" t="s">
        <v>89</v>
      </c>
    </row>
    <row r="17" spans="2:3" ht="12.75">
      <c r="B17" t="s">
        <v>87</v>
      </c>
      <c r="C17" s="1">
        <v>40000</v>
      </c>
    </row>
    <row r="19" spans="2:3" ht="12.75">
      <c r="B19" t="s">
        <v>81</v>
      </c>
      <c r="C19" s="1">
        <v>30000</v>
      </c>
    </row>
    <row r="20" spans="2:3" ht="12.75">
      <c r="B20" t="s">
        <v>90</v>
      </c>
      <c r="C20" s="1">
        <v>3333.33</v>
      </c>
    </row>
    <row r="21" spans="2:3" ht="12.75">
      <c r="B21" t="s">
        <v>91</v>
      </c>
      <c r="C21" s="1">
        <v>6666.67</v>
      </c>
    </row>
    <row r="22" spans="2:4" ht="12.75">
      <c r="B22" t="s">
        <v>82</v>
      </c>
      <c r="D22" s="1">
        <v>40000</v>
      </c>
    </row>
    <row r="23" ht="12.75">
      <c r="B23" t="s">
        <v>92</v>
      </c>
    </row>
    <row r="25" spans="1:3" ht="12.75">
      <c r="A25">
        <v>3</v>
      </c>
      <c r="B25" t="s">
        <v>51</v>
      </c>
      <c r="C25" s="1">
        <v>40000</v>
      </c>
    </row>
    <row r="26" spans="2:4" ht="12.75">
      <c r="B26" t="s">
        <v>35</v>
      </c>
      <c r="C26" s="2" t="s">
        <v>93</v>
      </c>
      <c r="D26" s="1">
        <v>160000</v>
      </c>
    </row>
    <row r="28" spans="2:3" ht="12.75">
      <c r="B28" t="s">
        <v>18</v>
      </c>
      <c r="C28" s="1">
        <v>160000</v>
      </c>
    </row>
    <row r="29" spans="2:3" ht="12.75">
      <c r="B29" t="s">
        <v>94</v>
      </c>
      <c r="C29" s="1">
        <v>130000</v>
      </c>
    </row>
    <row r="30" spans="2:3" ht="13.5" thickBot="1">
      <c r="B30" t="s">
        <v>20</v>
      </c>
      <c r="C30" s="7">
        <v>30000</v>
      </c>
    </row>
    <row r="31" spans="2:3" ht="13.5" thickTop="1">
      <c r="B31" t="s">
        <v>95</v>
      </c>
      <c r="C31" s="1">
        <v>40000</v>
      </c>
    </row>
    <row r="33" spans="2:3" ht="12.75">
      <c r="B33" t="s">
        <v>81</v>
      </c>
      <c r="C33" s="1">
        <v>40000</v>
      </c>
    </row>
    <row r="34" spans="2:3" ht="12.75">
      <c r="B34" t="s">
        <v>20</v>
      </c>
      <c r="C34" s="1">
        <v>30000</v>
      </c>
    </row>
    <row r="35" spans="2:4" ht="12.75">
      <c r="B35" t="s">
        <v>96</v>
      </c>
      <c r="D35" s="1">
        <v>40000</v>
      </c>
    </row>
    <row r="36" spans="2:4" ht="12.75">
      <c r="B36" t="s">
        <v>97</v>
      </c>
      <c r="D36" s="1">
        <v>10000</v>
      </c>
    </row>
    <row r="37" spans="2:4" ht="12.75">
      <c r="B37" t="s">
        <v>98</v>
      </c>
      <c r="D37" s="1">
        <v>20000</v>
      </c>
    </row>
    <row r="38" ht="12.75">
      <c r="B38" t="s">
        <v>99</v>
      </c>
    </row>
    <row r="40" spans="1:3" ht="12.75">
      <c r="A40">
        <v>4</v>
      </c>
      <c r="B40" t="s">
        <v>100</v>
      </c>
      <c r="C40" s="1">
        <v>180000</v>
      </c>
    </row>
    <row r="41" spans="2:4" ht="12.75">
      <c r="B41" t="s">
        <v>101</v>
      </c>
      <c r="C41" s="1">
        <v>140000</v>
      </c>
      <c r="D41" s="2" t="s">
        <v>102</v>
      </c>
    </row>
    <row r="42" spans="2:3" ht="13.5" thickBot="1">
      <c r="B42" t="s">
        <v>20</v>
      </c>
      <c r="C42" s="7">
        <v>40000</v>
      </c>
    </row>
    <row r="43" spans="2:3" ht="13.5" thickTop="1">
      <c r="B43" t="s">
        <v>103</v>
      </c>
      <c r="C43" s="2" t="s">
        <v>104</v>
      </c>
    </row>
    <row r="45" spans="2:3" ht="12.75">
      <c r="B45" t="s">
        <v>81</v>
      </c>
      <c r="C45" s="1">
        <v>50000</v>
      </c>
    </row>
    <row r="46" spans="2:3" ht="12.75">
      <c r="B46" t="s">
        <v>20</v>
      </c>
      <c r="C46" s="1">
        <v>40000</v>
      </c>
    </row>
    <row r="47" spans="2:4" ht="12.75">
      <c r="B47" t="s">
        <v>96</v>
      </c>
      <c r="D47" s="1">
        <v>36000</v>
      </c>
    </row>
    <row r="48" spans="2:4" ht="12.75">
      <c r="B48" t="s">
        <v>97</v>
      </c>
      <c r="D48" s="1">
        <v>18000</v>
      </c>
    </row>
    <row r="49" spans="2:4" ht="12.75">
      <c r="B49" t="s">
        <v>98</v>
      </c>
      <c r="D49" s="1">
        <v>36000</v>
      </c>
    </row>
    <row r="50" ht="12.75">
      <c r="B50" t="s">
        <v>105</v>
      </c>
    </row>
    <row r="52" spans="1:3" ht="12.75">
      <c r="A52">
        <v>5</v>
      </c>
      <c r="B52" t="s">
        <v>106</v>
      </c>
      <c r="C52" s="1">
        <v>90000</v>
      </c>
    </row>
    <row r="53" spans="2:4" ht="12.75">
      <c r="B53" t="s">
        <v>35</v>
      </c>
      <c r="C53" s="2" t="s">
        <v>107</v>
      </c>
      <c r="D53" s="1">
        <v>112500</v>
      </c>
    </row>
    <row r="54" spans="2:3" ht="12.75">
      <c r="B54" t="s">
        <v>108</v>
      </c>
      <c r="C54" s="1">
        <v>120000</v>
      </c>
    </row>
    <row r="55" spans="2:3" ht="12.75">
      <c r="B55" t="s">
        <v>18</v>
      </c>
      <c r="C55" s="1">
        <v>112500</v>
      </c>
    </row>
    <row r="56" spans="2:3" ht="13.5" thickBot="1">
      <c r="B56" t="s">
        <v>54</v>
      </c>
      <c r="C56" s="7">
        <v>7500</v>
      </c>
    </row>
    <row r="57" ht="13.5" thickTop="1"/>
    <row r="58" spans="2:5" ht="12.75">
      <c r="B58" t="s">
        <v>103</v>
      </c>
      <c r="C58" s="2" t="s">
        <v>109</v>
      </c>
      <c r="E58" s="1">
        <v>22500</v>
      </c>
    </row>
    <row r="60" spans="2:3" ht="12.75">
      <c r="B60" t="s">
        <v>81</v>
      </c>
      <c r="C60" s="1">
        <v>30000</v>
      </c>
    </row>
    <row r="61" spans="2:4" ht="12.75">
      <c r="B61" t="s">
        <v>96</v>
      </c>
      <c r="D61" s="1">
        <v>22500</v>
      </c>
    </row>
    <row r="62" spans="2:4" ht="12.75">
      <c r="B62" t="s">
        <v>63</v>
      </c>
      <c r="D62" s="1">
        <v>7500</v>
      </c>
    </row>
    <row r="63" ht="12.75">
      <c r="B63" t="s">
        <v>110</v>
      </c>
    </row>
    <row r="65" spans="1:3" ht="12.75">
      <c r="A65">
        <v>6</v>
      </c>
      <c r="B65" t="s">
        <v>66</v>
      </c>
      <c r="C65" s="1">
        <v>6000</v>
      </c>
    </row>
    <row r="66" spans="2:3" ht="12.75">
      <c r="B66" t="s">
        <v>67</v>
      </c>
      <c r="C66" s="1">
        <v>54000</v>
      </c>
    </row>
    <row r="67" spans="2:4" ht="12.75">
      <c r="B67" t="s">
        <v>68</v>
      </c>
      <c r="D67" s="1">
        <v>4250</v>
      </c>
    </row>
    <row r="68" spans="2:4" ht="12.75">
      <c r="B68" t="s">
        <v>69</v>
      </c>
      <c r="D68" s="1">
        <v>8000</v>
      </c>
    </row>
    <row r="69" spans="2:4" ht="12.75">
      <c r="B69" t="s">
        <v>70</v>
      </c>
      <c r="D69" s="1">
        <v>1500</v>
      </c>
    </row>
    <row r="70" spans="2:4" ht="12.75">
      <c r="B70" t="s">
        <v>111</v>
      </c>
      <c r="D70" s="1">
        <v>15416.67</v>
      </c>
    </row>
    <row r="71" spans="2:4" ht="12.75">
      <c r="B71" t="s">
        <v>112</v>
      </c>
      <c r="D71" s="1">
        <v>30833.33</v>
      </c>
    </row>
    <row r="72" ht="12.75">
      <c r="B72" t="s">
        <v>113</v>
      </c>
    </row>
    <row r="73" spans="2:3" ht="12.75">
      <c r="B73" t="s">
        <v>81</v>
      </c>
      <c r="C73" s="1">
        <v>60000</v>
      </c>
    </row>
    <row r="74" spans="2:4" ht="12.75">
      <c r="B74" t="s">
        <v>96</v>
      </c>
      <c r="D74" s="1">
        <v>60000</v>
      </c>
    </row>
    <row r="75" ht="12.75">
      <c r="B75" t="s">
        <v>114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8">
      <selection activeCell="B122" sqref="B122"/>
    </sheetView>
  </sheetViews>
  <sheetFormatPr defaultColWidth="9.140625" defaultRowHeight="12.75"/>
  <cols>
    <col min="1" max="1" width="7.140625" style="0" customWidth="1"/>
    <col min="2" max="2" width="35.00390625" style="0" customWidth="1"/>
    <col min="3" max="4" width="10.28125" style="1" bestFit="1" customWidth="1"/>
  </cols>
  <sheetData>
    <row r="1" ht="12.75">
      <c r="A1" t="s">
        <v>115</v>
      </c>
    </row>
    <row r="2" ht="12.75">
      <c r="B2" t="s">
        <v>116</v>
      </c>
    </row>
    <row r="3" ht="12.75">
      <c r="B3" t="s">
        <v>117</v>
      </c>
    </row>
    <row r="4" ht="12.75">
      <c r="B4" t="s">
        <v>118</v>
      </c>
    </row>
    <row r="5" ht="12.75">
      <c r="B5" t="s">
        <v>119</v>
      </c>
    </row>
    <row r="7" spans="1:3" ht="12.75">
      <c r="A7" t="s">
        <v>120</v>
      </c>
      <c r="B7" t="s">
        <v>121</v>
      </c>
      <c r="C7" s="1">
        <v>5000</v>
      </c>
    </row>
    <row r="8" spans="2:3" ht="12.75">
      <c r="B8" t="s">
        <v>122</v>
      </c>
      <c r="C8" s="1">
        <v>2500</v>
      </c>
    </row>
    <row r="9" spans="2:4" ht="12.75">
      <c r="B9" t="s">
        <v>123</v>
      </c>
      <c r="D9" s="1">
        <v>7500</v>
      </c>
    </row>
    <row r="10" ht="12.75">
      <c r="B10" t="s">
        <v>124</v>
      </c>
    </row>
    <row r="12" ht="12.75">
      <c r="B12" t="s">
        <v>125</v>
      </c>
    </row>
    <row r="13" ht="12.75">
      <c r="B13" t="s">
        <v>126</v>
      </c>
    </row>
    <row r="14" ht="12.75">
      <c r="B14" t="s">
        <v>127</v>
      </c>
    </row>
    <row r="15" ht="12.75">
      <c r="B15" t="s">
        <v>128</v>
      </c>
    </row>
    <row r="16" ht="12.75">
      <c r="B16" t="s">
        <v>129</v>
      </c>
    </row>
    <row r="17" ht="12.75">
      <c r="B17" t="s">
        <v>130</v>
      </c>
    </row>
    <row r="18" ht="12.75">
      <c r="B18" t="s">
        <v>131</v>
      </c>
    </row>
    <row r="19" ht="12.75">
      <c r="B19" t="s">
        <v>132</v>
      </c>
    </row>
    <row r="20" ht="12.75">
      <c r="B20" t="s">
        <v>133</v>
      </c>
    </row>
    <row r="21" ht="12.75">
      <c r="B21" t="s">
        <v>134</v>
      </c>
    </row>
    <row r="22" ht="12.75">
      <c r="B22" t="s">
        <v>135</v>
      </c>
    </row>
    <row r="23" ht="12.75">
      <c r="B23" t="s">
        <v>136</v>
      </c>
    </row>
    <row r="24" ht="12.75">
      <c r="B24" t="s">
        <v>146</v>
      </c>
    </row>
    <row r="26" spans="1:3" ht="12.75">
      <c r="A26" t="s">
        <v>137</v>
      </c>
      <c r="B26" t="s">
        <v>81</v>
      </c>
      <c r="C26" s="1">
        <v>20000</v>
      </c>
    </row>
    <row r="27" spans="2:3" ht="12.75">
      <c r="B27" t="s">
        <v>20</v>
      </c>
      <c r="C27" s="1">
        <v>10000</v>
      </c>
    </row>
    <row r="28" spans="2:4" ht="12.75">
      <c r="B28" t="s">
        <v>138</v>
      </c>
      <c r="D28" s="1">
        <v>20000</v>
      </c>
    </row>
    <row r="29" spans="2:4" ht="12.75">
      <c r="B29" t="s">
        <v>139</v>
      </c>
      <c r="D29" s="1">
        <v>5000</v>
      </c>
    </row>
    <row r="30" spans="2:4" ht="12.75">
      <c r="B30" t="s">
        <v>140</v>
      </c>
      <c r="D30" s="1">
        <v>2500</v>
      </c>
    </row>
    <row r="31" spans="2:4" ht="12.75">
      <c r="B31" t="s">
        <v>123</v>
      </c>
      <c r="D31" s="1">
        <v>2500</v>
      </c>
    </row>
    <row r="32" ht="12.75">
      <c r="B32" t="s">
        <v>141</v>
      </c>
    </row>
    <row r="34" ht="12.75">
      <c r="B34" t="s">
        <v>142</v>
      </c>
    </row>
    <row r="35" ht="12.75">
      <c r="B35" t="s">
        <v>143</v>
      </c>
    </row>
    <row r="36" ht="12.75">
      <c r="B36" t="s">
        <v>144</v>
      </c>
    </row>
    <row r="37" ht="12.75">
      <c r="B37" t="s">
        <v>145</v>
      </c>
    </row>
    <row r="38" ht="12.75">
      <c r="B38" t="s">
        <v>147</v>
      </c>
    </row>
    <row r="39" ht="12.75">
      <c r="B39" t="s">
        <v>148</v>
      </c>
    </row>
    <row r="40" ht="12.75">
      <c r="B40" t="s">
        <v>149</v>
      </c>
    </row>
    <row r="41" ht="12.75">
      <c r="B41" t="s">
        <v>150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selection activeCell="B122" sqref="B122"/>
    </sheetView>
  </sheetViews>
  <sheetFormatPr defaultColWidth="9.140625" defaultRowHeight="12.75"/>
  <cols>
    <col min="1" max="1" width="7.8515625" style="0" customWidth="1"/>
    <col min="2" max="2" width="37.57421875" style="0" customWidth="1"/>
    <col min="3" max="3" width="11.7109375" style="1" customWidth="1"/>
    <col min="4" max="4" width="14.00390625" style="1" customWidth="1"/>
    <col min="5" max="5" width="11.28125" style="1" bestFit="1" customWidth="1"/>
    <col min="6" max="6" width="9.140625" style="1" customWidth="1"/>
  </cols>
  <sheetData>
    <row r="1" spans="1:3" ht="12.75">
      <c r="A1" t="s">
        <v>151</v>
      </c>
      <c r="B1" t="s">
        <v>20</v>
      </c>
      <c r="C1" s="1">
        <v>18000</v>
      </c>
    </row>
    <row r="2" spans="2:4" ht="12.75">
      <c r="B2" t="s">
        <v>152</v>
      </c>
      <c r="D2" s="9">
        <v>8000</v>
      </c>
    </row>
    <row r="3" spans="2:4" ht="12.75">
      <c r="B3" t="s">
        <v>68</v>
      </c>
      <c r="D3" s="9">
        <v>5000</v>
      </c>
    </row>
    <row r="4" spans="2:4" ht="12.75">
      <c r="B4" t="s">
        <v>153</v>
      </c>
      <c r="D4" s="9">
        <v>4000</v>
      </c>
    </row>
    <row r="5" spans="2:4" ht="12.75">
      <c r="B5" t="s">
        <v>154</v>
      </c>
      <c r="D5" s="9">
        <v>600</v>
      </c>
    </row>
    <row r="6" spans="2:4" ht="12.75">
      <c r="B6" t="s">
        <v>155</v>
      </c>
      <c r="D6" s="9">
        <v>400</v>
      </c>
    </row>
    <row r="7" ht="12.75">
      <c r="B7" s="11" t="s">
        <v>156</v>
      </c>
    </row>
    <row r="8" spans="2:3" ht="12.75">
      <c r="B8" t="s">
        <v>157</v>
      </c>
      <c r="C8" s="1">
        <v>15100</v>
      </c>
    </row>
    <row r="9" spans="2:4" ht="12.75">
      <c r="B9" t="s">
        <v>158</v>
      </c>
      <c r="D9" s="1">
        <v>15100</v>
      </c>
    </row>
    <row r="10" ht="12.75">
      <c r="B10" s="11" t="s">
        <v>159</v>
      </c>
    </row>
    <row r="12" ht="12.75">
      <c r="B12" t="s">
        <v>161</v>
      </c>
    </row>
    <row r="13" ht="12.75">
      <c r="B13" t="s">
        <v>160</v>
      </c>
    </row>
    <row r="14" ht="12.75">
      <c r="B14" s="10">
        <v>147000</v>
      </c>
    </row>
    <row r="15" ht="12.75">
      <c r="B15" s="10" t="s">
        <v>164</v>
      </c>
    </row>
    <row r="16" ht="12.75">
      <c r="B16" t="s">
        <v>162</v>
      </c>
    </row>
    <row r="17" ht="12.75">
      <c r="B17" t="s">
        <v>163</v>
      </c>
    </row>
    <row r="19" spans="2:3" ht="12.75">
      <c r="B19" t="s">
        <v>81</v>
      </c>
      <c r="C19" s="1">
        <v>80000</v>
      </c>
    </row>
    <row r="20" spans="2:4" ht="12.75">
      <c r="B20" t="s">
        <v>165</v>
      </c>
      <c r="D20" s="1">
        <v>80000</v>
      </c>
    </row>
    <row r="21" ht="12.75">
      <c r="B21" s="11" t="s">
        <v>166</v>
      </c>
    </row>
    <row r="22" ht="12.75">
      <c r="C22" s="2" t="s">
        <v>167</v>
      </c>
    </row>
    <row r="23" ht="12.75">
      <c r="C23" s="12" t="s">
        <v>168</v>
      </c>
    </row>
    <row r="24" ht="12.75">
      <c r="C24" s="2" t="s">
        <v>169</v>
      </c>
    </row>
    <row r="25" ht="12.75">
      <c r="C25" s="2" t="s">
        <v>170</v>
      </c>
    </row>
    <row r="26" ht="12.75">
      <c r="B26" t="s">
        <v>171</v>
      </c>
    </row>
    <row r="27" spans="2:4" ht="12.75">
      <c r="B27" t="s">
        <v>172</v>
      </c>
      <c r="D27" s="1">
        <v>131000</v>
      </c>
    </row>
    <row r="28" spans="2:3" ht="12.75">
      <c r="B28" t="s">
        <v>173</v>
      </c>
      <c r="C28" s="1">
        <v>65000</v>
      </c>
    </row>
    <row r="29" spans="2:4" ht="12.75">
      <c r="B29" t="s">
        <v>174</v>
      </c>
      <c r="C29" s="13">
        <v>8000</v>
      </c>
      <c r="D29" s="1">
        <v>57000</v>
      </c>
    </row>
    <row r="30" spans="2:5" ht="12.75">
      <c r="B30" t="s">
        <v>153</v>
      </c>
      <c r="D30" s="13">
        <v>30000</v>
      </c>
      <c r="E30" s="1">
        <v>218000</v>
      </c>
    </row>
    <row r="31" ht="12.75">
      <c r="B31" t="s">
        <v>175</v>
      </c>
    </row>
    <row r="32" spans="2:4" ht="12.75">
      <c r="B32" t="s">
        <v>176</v>
      </c>
      <c r="D32" s="1">
        <v>100000</v>
      </c>
    </row>
    <row r="33" spans="2:4" ht="12.75">
      <c r="B33" t="s">
        <v>177</v>
      </c>
      <c r="D33" s="1">
        <v>80000</v>
      </c>
    </row>
    <row r="34" spans="2:3" ht="12.75">
      <c r="B34" t="s">
        <v>178</v>
      </c>
      <c r="C34" s="1">
        <v>44000</v>
      </c>
    </row>
    <row r="35" spans="2:5" ht="12.75">
      <c r="B35" t="s">
        <v>179</v>
      </c>
      <c r="C35" s="13">
        <v>14000</v>
      </c>
      <c r="D35" s="13">
        <v>30000</v>
      </c>
      <c r="E35" s="1">
        <v>210000</v>
      </c>
    </row>
    <row r="36" ht="12.75">
      <c r="B36" t="s">
        <v>180</v>
      </c>
    </row>
    <row r="37" spans="2:5" ht="12.75">
      <c r="B37" t="s">
        <v>181</v>
      </c>
      <c r="E37" s="1">
        <v>18000</v>
      </c>
    </row>
    <row r="38" spans="2:5" ht="13.5" thickBot="1">
      <c r="B38" t="s">
        <v>182</v>
      </c>
      <c r="E38" s="7">
        <v>446000</v>
      </c>
    </row>
    <row r="39" ht="13.5" thickTop="1">
      <c r="C39" s="2" t="s">
        <v>183</v>
      </c>
    </row>
    <row r="40" ht="12.75">
      <c r="B40" t="s">
        <v>184</v>
      </c>
    </row>
    <row r="41" spans="2:4" ht="12.75">
      <c r="B41" t="s">
        <v>185</v>
      </c>
      <c r="D41" s="1">
        <v>45000</v>
      </c>
    </row>
    <row r="42" spans="2:5" ht="12.75">
      <c r="B42" t="s">
        <v>186</v>
      </c>
      <c r="D42" s="13">
        <v>24000</v>
      </c>
      <c r="E42" s="1">
        <v>69000</v>
      </c>
    </row>
    <row r="43" ht="12.75">
      <c r="B43" t="s">
        <v>187</v>
      </c>
    </row>
    <row r="44" spans="2:5" ht="12.75">
      <c r="B44" t="s">
        <v>188</v>
      </c>
      <c r="E44" s="1">
        <v>150000</v>
      </c>
    </row>
    <row r="45" ht="12.75">
      <c r="B45" t="s">
        <v>189</v>
      </c>
    </row>
    <row r="46" spans="2:4" ht="12.75">
      <c r="B46" t="s">
        <v>154</v>
      </c>
      <c r="D46" s="1">
        <v>73500</v>
      </c>
    </row>
    <row r="47" spans="2:4" ht="12.75">
      <c r="B47" t="s">
        <v>155</v>
      </c>
      <c r="D47" s="1">
        <v>73500</v>
      </c>
    </row>
    <row r="48" spans="2:5" ht="12.75">
      <c r="B48" t="s">
        <v>165</v>
      </c>
      <c r="D48" s="13">
        <v>80000</v>
      </c>
      <c r="E48" s="1">
        <v>227000</v>
      </c>
    </row>
    <row r="49" spans="2:5" ht="13.5" thickBot="1">
      <c r="B49" t="s">
        <v>190</v>
      </c>
      <c r="E49" s="7">
        <v>446000</v>
      </c>
    </row>
    <row r="50" ht="13.5" thickTop="1"/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24">
      <selection activeCell="B122" sqref="B122"/>
    </sheetView>
  </sheetViews>
  <sheetFormatPr defaultColWidth="9.140625" defaultRowHeight="12.75"/>
  <cols>
    <col min="1" max="1" width="6.8515625" style="0" customWidth="1"/>
    <col min="2" max="2" width="39.140625" style="0" customWidth="1"/>
    <col min="3" max="4" width="10.28125" style="1" bestFit="1" customWidth="1"/>
    <col min="5" max="7" width="9.140625" style="1" customWidth="1"/>
  </cols>
  <sheetData>
    <row r="1" ht="12.75">
      <c r="A1" t="s">
        <v>191</v>
      </c>
    </row>
    <row r="2" spans="1:3" ht="12.75">
      <c r="A2">
        <v>1</v>
      </c>
      <c r="B2" t="s">
        <v>192</v>
      </c>
      <c r="C2" s="1">
        <v>60000</v>
      </c>
    </row>
    <row r="3" spans="2:4" ht="12.75">
      <c r="B3" t="s">
        <v>193</v>
      </c>
      <c r="D3" s="1">
        <v>60000</v>
      </c>
    </row>
    <row r="4" ht="12.75">
      <c r="B4" t="s">
        <v>194</v>
      </c>
    </row>
    <row r="5" spans="1:3" ht="12.75">
      <c r="A5">
        <v>2</v>
      </c>
      <c r="B5" t="s">
        <v>195</v>
      </c>
      <c r="C5" s="1">
        <v>60000</v>
      </c>
    </row>
    <row r="6" spans="2:4" ht="12.75">
      <c r="B6" t="s">
        <v>196</v>
      </c>
      <c r="D6" s="1">
        <v>30000</v>
      </c>
    </row>
    <row r="7" spans="2:4" ht="12.75">
      <c r="B7" t="s">
        <v>197</v>
      </c>
      <c r="D7" s="1">
        <v>30000</v>
      </c>
    </row>
    <row r="8" ht="12.75">
      <c r="B8" t="s">
        <v>198</v>
      </c>
    </row>
    <row r="9" spans="1:3" ht="12.75">
      <c r="A9">
        <v>3</v>
      </c>
      <c r="B9" t="s">
        <v>199</v>
      </c>
      <c r="C9" s="1">
        <v>60000</v>
      </c>
    </row>
    <row r="10" spans="2:4" ht="12.75">
      <c r="B10" t="s">
        <v>200</v>
      </c>
      <c r="D10" s="1">
        <v>60000</v>
      </c>
    </row>
    <row r="11" ht="12.75">
      <c r="B11" t="s">
        <v>201</v>
      </c>
    </row>
    <row r="12" spans="1:3" ht="12.75">
      <c r="A12">
        <v>4</v>
      </c>
      <c r="B12" t="s">
        <v>67</v>
      </c>
      <c r="C12" s="1">
        <v>30000</v>
      </c>
    </row>
    <row r="13" spans="2:4" ht="12.75">
      <c r="B13" t="s">
        <v>209</v>
      </c>
      <c r="D13" s="1">
        <v>5000</v>
      </c>
    </row>
    <row r="14" spans="2:4" ht="12.75">
      <c r="B14" t="s">
        <v>68</v>
      </c>
      <c r="D14" s="1">
        <v>3000</v>
      </c>
    </row>
    <row r="15" spans="2:4" ht="12.75">
      <c r="B15" t="s">
        <v>202</v>
      </c>
      <c r="D15" s="1">
        <v>6600</v>
      </c>
    </row>
    <row r="16" spans="2:4" ht="12.75">
      <c r="B16" t="s">
        <v>203</v>
      </c>
      <c r="D16" s="1">
        <v>6600</v>
      </c>
    </row>
    <row r="17" spans="2:4" ht="12.75">
      <c r="B17" t="s">
        <v>204</v>
      </c>
      <c r="D17" s="1">
        <v>8800</v>
      </c>
    </row>
    <row r="18" ht="12.75">
      <c r="B18" t="s">
        <v>205</v>
      </c>
    </row>
    <row r="19" spans="2:3" ht="12.75">
      <c r="B19" t="s">
        <v>206</v>
      </c>
      <c r="C19" s="1">
        <v>68800</v>
      </c>
    </row>
    <row r="20" spans="2:4" ht="12.75">
      <c r="B20" t="s">
        <v>200</v>
      </c>
      <c r="D20" s="1">
        <v>68800</v>
      </c>
    </row>
    <row r="21" ht="12.75">
      <c r="B21" t="s">
        <v>207</v>
      </c>
    </row>
    <row r="22" spans="1:3" ht="12.75">
      <c r="A22">
        <v>5</v>
      </c>
      <c r="B22" t="s">
        <v>199</v>
      </c>
      <c r="C22" s="1">
        <v>60000</v>
      </c>
    </row>
    <row r="23" spans="2:3" ht="12.75">
      <c r="B23" t="s">
        <v>20</v>
      </c>
      <c r="C23" s="1">
        <v>20000</v>
      </c>
    </row>
    <row r="24" spans="2:4" ht="12.75">
      <c r="B24" t="s">
        <v>172</v>
      </c>
      <c r="D24" s="1">
        <v>80000</v>
      </c>
    </row>
    <row r="25" ht="12.75">
      <c r="B25" t="s">
        <v>208</v>
      </c>
    </row>
    <row r="26" spans="1:3" ht="12.75">
      <c r="A26">
        <v>6</v>
      </c>
      <c r="B26" t="s">
        <v>199</v>
      </c>
      <c r="C26" s="1">
        <v>60000</v>
      </c>
    </row>
    <row r="27" spans="2:4" ht="12.75">
      <c r="B27" t="s">
        <v>63</v>
      </c>
      <c r="D27" s="1">
        <v>30000</v>
      </c>
    </row>
    <row r="28" spans="2:4" ht="12.75">
      <c r="B28" t="s">
        <v>200</v>
      </c>
      <c r="D28" s="1">
        <v>30000</v>
      </c>
    </row>
    <row r="29" ht="12.75">
      <c r="B29" t="s">
        <v>210</v>
      </c>
    </row>
    <row r="30" spans="1:3" ht="12.75">
      <c r="A30">
        <v>7</v>
      </c>
      <c r="B30" t="s">
        <v>20</v>
      </c>
      <c r="C30" s="1">
        <v>50000</v>
      </c>
    </row>
    <row r="31" spans="2:4" ht="12.75">
      <c r="B31" t="s">
        <v>211</v>
      </c>
      <c r="D31" s="1">
        <v>15000</v>
      </c>
    </row>
    <row r="32" spans="2:4" ht="12.75">
      <c r="B32" t="s">
        <v>212</v>
      </c>
      <c r="D32" s="1">
        <v>15000</v>
      </c>
    </row>
    <row r="33" spans="2:4" ht="12.75">
      <c r="B33" t="s">
        <v>213</v>
      </c>
      <c r="D33" s="1">
        <v>20000</v>
      </c>
    </row>
    <row r="34" ht="12.75">
      <c r="B34" t="s">
        <v>214</v>
      </c>
    </row>
    <row r="35" spans="2:3" ht="12.75">
      <c r="B35" t="s">
        <v>199</v>
      </c>
      <c r="C35" s="1">
        <v>80000</v>
      </c>
    </row>
    <row r="36" spans="2:4" ht="12.75">
      <c r="B36" t="s">
        <v>215</v>
      </c>
      <c r="D36" s="1">
        <v>80000</v>
      </c>
    </row>
    <row r="37" ht="12.75">
      <c r="B37" s="11" t="s">
        <v>216</v>
      </c>
    </row>
    <row r="39" ht="12.75">
      <c r="B39" t="s">
        <v>217</v>
      </c>
    </row>
    <row r="40" ht="12.75">
      <c r="B40" t="s">
        <v>218</v>
      </c>
    </row>
    <row r="41" ht="12.75">
      <c r="B41" t="s">
        <v>219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B122" sqref="B122"/>
    </sheetView>
  </sheetViews>
  <sheetFormatPr defaultColWidth="9.140625" defaultRowHeight="12.75"/>
  <cols>
    <col min="1" max="1" width="15.8515625" style="0" customWidth="1"/>
    <col min="2" max="2" width="29.140625" style="0" customWidth="1"/>
    <col min="3" max="3" width="15.421875" style="1" customWidth="1"/>
    <col min="4" max="4" width="13.140625" style="1" customWidth="1"/>
    <col min="5" max="5" width="12.28125" style="1" customWidth="1"/>
    <col min="6" max="8" width="9.140625" style="1" customWidth="1"/>
  </cols>
  <sheetData>
    <row r="1" spans="1:6" ht="12.75">
      <c r="A1" s="14" t="s">
        <v>262</v>
      </c>
      <c r="C1" s="15"/>
      <c r="D1" s="15"/>
      <c r="E1" s="9"/>
      <c r="F1"/>
    </row>
    <row r="2" spans="1:6" ht="12.75">
      <c r="A2" t="s">
        <v>220</v>
      </c>
      <c r="B2" t="s">
        <v>221</v>
      </c>
      <c r="C2" s="15"/>
      <c r="D2" s="15"/>
      <c r="E2" s="9">
        <f>1500*6</f>
        <v>9000</v>
      </c>
      <c r="F2"/>
    </row>
    <row r="3" spans="1:6" ht="12.75">
      <c r="A3" t="s">
        <v>222</v>
      </c>
      <c r="B3" t="s">
        <v>223</v>
      </c>
      <c r="C3" s="15"/>
      <c r="D3" s="15"/>
      <c r="E3" s="9">
        <v>4625</v>
      </c>
      <c r="F3"/>
    </row>
    <row r="4" spans="1:6" ht="12.75">
      <c r="A4" t="s">
        <v>224</v>
      </c>
      <c r="C4" s="15"/>
      <c r="D4" s="15"/>
      <c r="E4" s="9"/>
      <c r="F4"/>
    </row>
    <row r="5" spans="1:6" ht="12.75">
      <c r="A5" t="s">
        <v>225</v>
      </c>
      <c r="B5" t="s">
        <v>226</v>
      </c>
      <c r="C5" s="15">
        <f>(150000*3/6)</f>
        <v>75000</v>
      </c>
      <c r="D5" s="15"/>
      <c r="E5" s="9">
        <v>75000</v>
      </c>
      <c r="F5"/>
    </row>
    <row r="6" spans="1:6" ht="12.75">
      <c r="A6" t="s">
        <v>227</v>
      </c>
      <c r="B6" t="s">
        <v>228</v>
      </c>
      <c r="C6" s="15">
        <f>(150000*2/6)</f>
        <v>50000</v>
      </c>
      <c r="D6" s="15"/>
      <c r="E6" s="9"/>
      <c r="F6"/>
    </row>
    <row r="7" spans="1:6" ht="12.75">
      <c r="A7" t="s">
        <v>229</v>
      </c>
      <c r="B7" t="s">
        <v>230</v>
      </c>
      <c r="C7" s="15">
        <f>(150000*1/6)</f>
        <v>25000</v>
      </c>
      <c r="D7" s="15"/>
      <c r="E7" s="9"/>
      <c r="F7"/>
    </row>
    <row r="8" spans="3:6" ht="12.75">
      <c r="C8" s="15"/>
      <c r="D8" s="15"/>
      <c r="E8" s="9"/>
      <c r="F8"/>
    </row>
    <row r="9" spans="1:6" ht="12.75">
      <c r="A9" t="s">
        <v>63</v>
      </c>
      <c r="C9" s="15"/>
      <c r="D9" s="15"/>
      <c r="E9" s="9">
        <v>30000</v>
      </c>
      <c r="F9"/>
    </row>
    <row r="10" spans="1:6" ht="12.75">
      <c r="A10" t="s">
        <v>231</v>
      </c>
      <c r="C10" s="15"/>
      <c r="D10" s="15"/>
      <c r="E10" s="9"/>
      <c r="F10"/>
    </row>
    <row r="11" spans="2:6" ht="12.75">
      <c r="B11" s="16" t="s">
        <v>232</v>
      </c>
      <c r="C11" s="15">
        <f>(48000+84000+105000+125000)/4</f>
        <v>90500</v>
      </c>
      <c r="D11" s="15"/>
      <c r="E11" s="9"/>
      <c r="F11"/>
    </row>
    <row r="12" spans="1:6" ht="12.75">
      <c r="A12" t="s">
        <v>233</v>
      </c>
      <c r="C12" s="15"/>
      <c r="D12" s="15"/>
      <c r="E12" s="9"/>
      <c r="F12"/>
    </row>
    <row r="13" spans="2:6" ht="12.75">
      <c r="B13" s="16" t="s">
        <v>80</v>
      </c>
      <c r="C13" s="15">
        <f>90500/2</f>
        <v>45250</v>
      </c>
      <c r="D13" s="15"/>
      <c r="E13" s="9"/>
      <c r="F13"/>
    </row>
    <row r="14" spans="1:6" ht="12.75">
      <c r="A14" t="s">
        <v>234</v>
      </c>
      <c r="C14" s="15"/>
      <c r="D14" s="15"/>
      <c r="E14" s="17">
        <f>45250*3/6</f>
        <v>22625</v>
      </c>
      <c r="F14"/>
    </row>
    <row r="15" spans="3:6" ht="12.75">
      <c r="C15" s="15"/>
      <c r="D15" s="15"/>
      <c r="E15" s="9"/>
      <c r="F15"/>
    </row>
    <row r="16" spans="2:6" ht="12.75">
      <c r="B16" t="s">
        <v>235</v>
      </c>
      <c r="C16" s="15"/>
      <c r="D16" s="15"/>
      <c r="E16" s="9"/>
      <c r="F16"/>
    </row>
    <row r="17" spans="2:6" ht="12.75">
      <c r="B17" s="18">
        <v>235033</v>
      </c>
      <c r="C17" s="15"/>
      <c r="D17" s="15"/>
      <c r="E17" s="9"/>
      <c r="F17"/>
    </row>
    <row r="18" spans="1:6" ht="12.75">
      <c r="A18" t="s">
        <v>236</v>
      </c>
      <c r="C18" s="15"/>
      <c r="D18" s="15">
        <v>185000</v>
      </c>
      <c r="E18" s="9"/>
      <c r="F18"/>
    </row>
    <row r="19" spans="1:6" ht="12.75">
      <c r="A19" t="s">
        <v>237</v>
      </c>
      <c r="C19" s="15">
        <v>9000</v>
      </c>
      <c r="D19" s="15"/>
      <c r="E19" s="9"/>
      <c r="F19"/>
    </row>
    <row r="20" spans="1:6" ht="12.75">
      <c r="A20" t="s">
        <v>238</v>
      </c>
      <c r="C20" s="15">
        <v>4625</v>
      </c>
      <c r="D20" s="15"/>
      <c r="E20" s="9"/>
      <c r="F20"/>
    </row>
    <row r="21" spans="1:6" ht="12.75">
      <c r="A21" t="s">
        <v>239</v>
      </c>
      <c r="C21" s="15">
        <v>75000</v>
      </c>
      <c r="D21" s="15"/>
      <c r="E21" s="9"/>
      <c r="F21"/>
    </row>
    <row r="22" spans="1:6" ht="12.75">
      <c r="A22" t="s">
        <v>240</v>
      </c>
      <c r="C22" s="15">
        <v>30000</v>
      </c>
      <c r="D22" s="15"/>
      <c r="E22" s="9"/>
      <c r="F22"/>
    </row>
    <row r="23" spans="1:6" ht="12.75">
      <c r="A23" t="s">
        <v>241</v>
      </c>
      <c r="C23" s="15">
        <v>22625</v>
      </c>
      <c r="D23" s="19">
        <f>SUM(C19:C23)</f>
        <v>141250</v>
      </c>
      <c r="E23" s="9"/>
      <c r="F23"/>
    </row>
    <row r="24" spans="3:6" ht="12.75">
      <c r="C24" s="15"/>
      <c r="D24" s="15">
        <f>SUM(D18:D23)</f>
        <v>326250</v>
      </c>
      <c r="E24" s="9"/>
      <c r="F24"/>
    </row>
    <row r="25" spans="1:6" ht="12.75">
      <c r="A25" t="s">
        <v>242</v>
      </c>
      <c r="C25" s="15"/>
      <c r="D25" s="15">
        <v>4500</v>
      </c>
      <c r="E25" s="9"/>
      <c r="F25"/>
    </row>
    <row r="26" spans="3:6" ht="13.5" thickBot="1">
      <c r="C26" s="15"/>
      <c r="D26" s="20">
        <f>D24-D25</f>
        <v>321750</v>
      </c>
      <c r="E26" s="9"/>
      <c r="F26"/>
    </row>
    <row r="27" spans="3:6" ht="13.5" thickTop="1">
      <c r="C27" s="15"/>
      <c r="D27" s="15"/>
      <c r="E27" s="9"/>
      <c r="F27"/>
    </row>
    <row r="28" spans="1:6" ht="12.75">
      <c r="A28" t="s">
        <v>243</v>
      </c>
      <c r="B28" t="s">
        <v>244</v>
      </c>
      <c r="C28" s="15">
        <v>9000</v>
      </c>
      <c r="D28" s="15"/>
      <c r="E28" s="9"/>
      <c r="F28"/>
    </row>
    <row r="29" spans="2:6" ht="12.75">
      <c r="B29" t="s">
        <v>245</v>
      </c>
      <c r="C29" s="15"/>
      <c r="D29" s="15">
        <v>9000</v>
      </c>
      <c r="E29" s="9"/>
      <c r="F29"/>
    </row>
    <row r="30" spans="2:6" ht="12.75">
      <c r="B30" s="11" t="s">
        <v>246</v>
      </c>
      <c r="C30" s="15"/>
      <c r="D30" s="15"/>
      <c r="E30" s="9"/>
      <c r="F30"/>
    </row>
    <row r="31" spans="3:6" ht="12.75">
      <c r="C31" s="15"/>
      <c r="D31" s="15"/>
      <c r="E31" s="9"/>
      <c r="F31"/>
    </row>
    <row r="32" spans="2:6" ht="12.75">
      <c r="B32" t="s">
        <v>244</v>
      </c>
      <c r="C32" s="15">
        <v>4625</v>
      </c>
      <c r="D32" s="15"/>
      <c r="E32" s="9"/>
      <c r="F32"/>
    </row>
    <row r="33" spans="2:6" ht="12.75">
      <c r="B33" s="21" t="s">
        <v>245</v>
      </c>
      <c r="C33" s="15"/>
      <c r="D33" s="15">
        <v>4625</v>
      </c>
      <c r="E33" s="9"/>
      <c r="F33"/>
    </row>
    <row r="34" spans="2:6" ht="12.75">
      <c r="B34" s="22" t="s">
        <v>247</v>
      </c>
      <c r="C34" s="15"/>
      <c r="D34" s="15"/>
      <c r="E34" s="9"/>
      <c r="F34"/>
    </row>
    <row r="35" spans="3:6" ht="12.75">
      <c r="C35" s="15"/>
      <c r="D35" s="15"/>
      <c r="E35" s="9"/>
      <c r="F35"/>
    </row>
    <row r="36" spans="2:6" ht="12.75">
      <c r="B36" t="s">
        <v>81</v>
      </c>
      <c r="C36" s="15">
        <v>150000</v>
      </c>
      <c r="D36" s="15"/>
      <c r="E36" s="9"/>
      <c r="F36"/>
    </row>
    <row r="37" spans="2:6" ht="12.75">
      <c r="B37" t="s">
        <v>245</v>
      </c>
      <c r="C37" s="15"/>
      <c r="D37" s="15">
        <f>(150000*3/6)</f>
        <v>75000</v>
      </c>
      <c r="E37" s="9"/>
      <c r="F37"/>
    </row>
    <row r="38" spans="2:6" ht="12.75">
      <c r="B38" t="s">
        <v>248</v>
      </c>
      <c r="C38" s="15"/>
      <c r="D38" s="15">
        <f>(150000*2/6)</f>
        <v>50000</v>
      </c>
      <c r="E38" s="9"/>
      <c r="F38"/>
    </row>
    <row r="39" spans="2:6" ht="12.75">
      <c r="B39" t="s">
        <v>249</v>
      </c>
      <c r="C39" s="15"/>
      <c r="D39" s="15">
        <f>(150000*1/6)</f>
        <v>25000</v>
      </c>
      <c r="E39" s="9"/>
      <c r="F39"/>
    </row>
    <row r="40" spans="2:6" ht="12.75">
      <c r="B40" s="11" t="s">
        <v>250</v>
      </c>
      <c r="C40" s="15"/>
      <c r="D40" s="15"/>
      <c r="E40" s="9"/>
      <c r="F40"/>
    </row>
    <row r="41" spans="2:6" ht="12.75">
      <c r="B41" t="s">
        <v>20</v>
      </c>
      <c r="C41" s="15">
        <v>30000</v>
      </c>
      <c r="D41" s="15"/>
      <c r="E41" s="9"/>
      <c r="F41"/>
    </row>
    <row r="42" spans="2:6" ht="12.75">
      <c r="B42" t="s">
        <v>251</v>
      </c>
      <c r="C42" s="15"/>
      <c r="D42" s="15">
        <v>30000</v>
      </c>
      <c r="E42" s="9"/>
      <c r="F42"/>
    </row>
    <row r="43" spans="2:6" ht="12.75">
      <c r="B43" s="11" t="s">
        <v>252</v>
      </c>
      <c r="C43" s="15"/>
      <c r="D43" s="15"/>
      <c r="E43" s="9"/>
      <c r="F43"/>
    </row>
    <row r="44" spans="2:6" ht="12.75">
      <c r="B44" t="s">
        <v>236</v>
      </c>
      <c r="C44" s="15">
        <v>4500</v>
      </c>
      <c r="D44" s="15"/>
      <c r="E44" s="9"/>
      <c r="F44"/>
    </row>
    <row r="45" spans="2:6" ht="12.75">
      <c r="B45" t="s">
        <v>253</v>
      </c>
      <c r="C45" s="15"/>
      <c r="D45" s="15">
        <v>4500</v>
      </c>
      <c r="E45" s="9"/>
      <c r="F45"/>
    </row>
    <row r="46" spans="2:6" ht="12.75">
      <c r="B46" s="11" t="s">
        <v>254</v>
      </c>
      <c r="C46" s="15"/>
      <c r="D46" s="15"/>
      <c r="E46" s="9"/>
      <c r="F46"/>
    </row>
    <row r="47" spans="2:6" ht="12.75">
      <c r="B47" t="s">
        <v>255</v>
      </c>
      <c r="C47" s="15">
        <v>321750</v>
      </c>
      <c r="D47" s="15"/>
      <c r="E47" s="9"/>
      <c r="F47"/>
    </row>
    <row r="48" spans="2:6" ht="12.75">
      <c r="B48" t="s">
        <v>256</v>
      </c>
      <c r="C48" s="15"/>
      <c r="D48" s="15">
        <v>321750</v>
      </c>
      <c r="E48" s="9"/>
      <c r="F48"/>
    </row>
    <row r="49" spans="3:6" ht="12.75">
      <c r="C49" s="15"/>
      <c r="D49" s="15"/>
      <c r="E49" s="9"/>
      <c r="F49"/>
    </row>
    <row r="50" spans="1:6" ht="12.75">
      <c r="A50" t="s">
        <v>257</v>
      </c>
      <c r="B50" t="s">
        <v>258</v>
      </c>
      <c r="C50" s="15">
        <v>321750</v>
      </c>
      <c r="D50" s="15"/>
      <c r="E50" s="9"/>
      <c r="F50"/>
    </row>
    <row r="51" spans="2:6" ht="12.75">
      <c r="B51" t="s">
        <v>200</v>
      </c>
      <c r="C51" s="15"/>
      <c r="D51" s="15">
        <v>160875</v>
      </c>
      <c r="E51" s="9"/>
      <c r="F51"/>
    </row>
    <row r="52" spans="2:6" ht="12.75">
      <c r="B52" t="s">
        <v>186</v>
      </c>
      <c r="C52" s="15"/>
      <c r="D52" s="15">
        <v>160875</v>
      </c>
      <c r="E52" s="9"/>
      <c r="F52"/>
    </row>
    <row r="53" spans="3:6" ht="12.75">
      <c r="C53" s="15"/>
      <c r="D53" s="15"/>
      <c r="E53" s="9"/>
      <c r="F53"/>
    </row>
    <row r="54" spans="1:6" ht="12.75">
      <c r="A54" t="s">
        <v>259</v>
      </c>
      <c r="B54" t="s">
        <v>260</v>
      </c>
      <c r="C54" s="15">
        <v>160875</v>
      </c>
      <c r="D54" s="15"/>
      <c r="E54" s="9"/>
      <c r="F54"/>
    </row>
    <row r="55" spans="2:6" ht="12.75">
      <c r="B55" t="s">
        <v>261</v>
      </c>
      <c r="C55" s="15">
        <v>1340.63</v>
      </c>
      <c r="D55" s="15"/>
      <c r="E55" s="9"/>
      <c r="F55"/>
    </row>
    <row r="56" spans="2:6" ht="12.75">
      <c r="B56" t="s">
        <v>200</v>
      </c>
      <c r="C56" s="15"/>
      <c r="D56" s="15">
        <v>162215.63</v>
      </c>
      <c r="E56" s="9"/>
      <c r="F56"/>
    </row>
    <row r="57" spans="3:6" ht="12.75">
      <c r="C57" s="15"/>
      <c r="D57" s="15"/>
      <c r="E57" s="9"/>
      <c r="F57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Suan Dusit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2005-12-02T05:06:05Z</cp:lastPrinted>
  <dcterms:created xsi:type="dcterms:W3CDTF">2005-11-17T05:09:46Z</dcterms:created>
  <dcterms:modified xsi:type="dcterms:W3CDTF">2005-12-02T06:05:14Z</dcterms:modified>
  <cp:category/>
  <cp:version/>
  <cp:contentType/>
  <cp:contentStatus/>
</cp:coreProperties>
</file>